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GOSTO 2022\"/>
    </mc:Choice>
  </mc:AlternateContent>
  <bookViews>
    <workbookView xWindow="0" yWindow="0" windowWidth="19200" windowHeight="11505" tabRatio="585" firstSheet="2" activeTab="3"/>
  </bookViews>
  <sheets>
    <sheet name="NOTAS" sheetId="36" r:id="rId1"/>
    <sheet name="FORMATO" sheetId="22" r:id="rId2"/>
    <sheet name="SEPT. 2022" sheetId="65" r:id="rId3"/>
    <sheet name="AGOSTO 2022" sheetId="64" r:id="rId4"/>
    <sheet name="JULIO 2022" sheetId="63" r:id="rId5"/>
    <sheet name="JUNIO 2022" sheetId="62" r:id="rId6"/>
    <sheet name="MAYO 2022" sheetId="47" r:id="rId7"/>
    <sheet name="Hoja12" sheetId="57" state="hidden" r:id="rId8"/>
    <sheet name="ABRIL 2022" sheetId="46" r:id="rId9"/>
    <sheet name="Hoja13" sheetId="58" state="hidden" r:id="rId10"/>
    <sheet name="Hoja5" sheetId="50" state="hidden" r:id="rId11"/>
    <sheet name="Hoja6" sheetId="51" state="hidden" r:id="rId12"/>
    <sheet name="Hoja7" sheetId="52" state="hidden" r:id="rId13"/>
    <sheet name="Hoja8" sheetId="53" state="hidden" r:id="rId14"/>
    <sheet name="Hoja9" sheetId="54" state="hidden" r:id="rId15"/>
    <sheet name="Hoja10" sheetId="55" state="hidden" r:id="rId16"/>
    <sheet name="Marzo 2022..." sheetId="45" r:id="rId17"/>
    <sheet name="FEBRERO 2022" sheetId="60" r:id="rId18"/>
    <sheet name="ENERO 2022" sheetId="61" r:id="rId19"/>
    <sheet name="DIC 2021 " sheetId="38" r:id="rId20"/>
  </sheets>
  <definedNames>
    <definedName name="_xlnm._FilterDatabase" localSheetId="19" hidden="1">'DIC 2021 '!$A$1:$JA$612</definedName>
    <definedName name="_xlnm.Print_Area" localSheetId="3">'AGOSTO 2022'!$A$1:$F$216</definedName>
    <definedName name="_xlnm.Print_Area" localSheetId="19">'DIC 2021 '!$A$1:$G$582</definedName>
    <definedName name="_xlnm.Print_Area" localSheetId="0">NOTAS!$A$1:$D$93</definedName>
  </definedNames>
  <calcPr calcId="162913"/>
</workbook>
</file>

<file path=xl/calcChain.xml><?xml version="1.0" encoding="utf-8"?>
<calcChain xmlns="http://schemas.openxmlformats.org/spreadsheetml/2006/main">
  <c r="F184" i="64" l="1"/>
  <c r="F176" i="64"/>
  <c r="E47" i="64" l="1"/>
  <c r="F185" i="65" l="1"/>
  <c r="F176" i="65"/>
  <c r="F169" i="65"/>
  <c r="F127" i="65"/>
  <c r="F85" i="65"/>
  <c r="F86" i="65" s="1"/>
  <c r="F87" i="65" s="1"/>
  <c r="E46" i="65"/>
  <c r="E190" i="65" s="1"/>
  <c r="E39" i="65"/>
  <c r="F190" i="65" l="1"/>
  <c r="F128" i="64" l="1"/>
  <c r="F193" i="64" l="1"/>
  <c r="F198" i="64" s="1"/>
  <c r="E39" i="64"/>
  <c r="E198" i="64" s="1"/>
  <c r="F86" i="64" l="1"/>
  <c r="F87" i="64" s="1"/>
  <c r="F88" i="64" s="1"/>
  <c r="E50" i="63" l="1"/>
  <c r="F103" i="63" l="1"/>
  <c r="F218" i="63" l="1"/>
  <c r="E39" i="63" l="1"/>
  <c r="E247" i="63" l="1"/>
  <c r="E45" i="63"/>
  <c r="F242" i="63" l="1"/>
  <c r="F237" i="63"/>
  <c r="F233" i="63"/>
  <c r="F229" i="63"/>
  <c r="F219" i="63"/>
  <c r="F104" i="63"/>
  <c r="F105" i="63" s="1"/>
  <c r="F247" i="63" l="1"/>
  <c r="F182" i="62"/>
  <c r="F176" i="62"/>
  <c r="F165" i="62"/>
  <c r="E38" i="62"/>
  <c r="F148" i="62" l="1"/>
  <c r="F149" i="62" s="1"/>
  <c r="F171" i="62"/>
  <c r="E44" i="62"/>
  <c r="E187" i="62" l="1"/>
  <c r="E52" i="62"/>
  <c r="F90" i="62"/>
  <c r="F91" i="62" s="1"/>
  <c r="F92" i="62" s="1"/>
  <c r="F187" i="62" s="1"/>
  <c r="F214" i="47" l="1"/>
  <c r="F208" i="47"/>
  <c r="F201" i="47"/>
  <c r="E47" i="47" l="1"/>
  <c r="F246" i="61" l="1"/>
  <c r="F240" i="61"/>
  <c r="F123" i="61"/>
  <c r="F127" i="61"/>
  <c r="F116" i="61"/>
  <c r="F117" i="61" s="1"/>
  <c r="F119" i="61" s="1"/>
  <c r="F244" i="61"/>
  <c r="F228" i="61"/>
  <c r="F230" i="61" s="1"/>
  <c r="E45" i="61"/>
  <c r="E39" i="61"/>
  <c r="E40" i="61" s="1"/>
  <c r="E42" i="61" s="1"/>
  <c r="F179" i="60"/>
  <c r="F180" i="60" s="1"/>
  <c r="F166" i="60"/>
  <c r="F141" i="60"/>
  <c r="F139" i="60"/>
  <c r="F96" i="60"/>
  <c r="F91" i="60"/>
  <c r="F83" i="60"/>
  <c r="F84" i="60" s="1"/>
  <c r="F85" i="60" s="1"/>
  <c r="E48" i="60"/>
  <c r="E37" i="60"/>
  <c r="E38" i="60" s="1"/>
  <c r="E40" i="60" s="1"/>
  <c r="E50" i="60" s="1"/>
  <c r="E139" i="60" s="1"/>
  <c r="F179" i="57"/>
  <c r="F180" i="57" s="1"/>
  <c r="F166" i="57"/>
  <c r="F141" i="57"/>
  <c r="F167" i="57" s="1"/>
  <c r="F168" i="57" s="1"/>
  <c r="F139" i="57"/>
  <c r="F96" i="57"/>
  <c r="F91" i="57"/>
  <c r="F83" i="57"/>
  <c r="F84" i="57" s="1"/>
  <c r="F85" i="57" s="1"/>
  <c r="E48" i="57"/>
  <c r="E37" i="57"/>
  <c r="E38" i="57" s="1"/>
  <c r="E40" i="57" s="1"/>
  <c r="E50" i="57" s="1"/>
  <c r="E192" i="60" l="1"/>
  <c r="F167" i="60"/>
  <c r="F168" i="60" s="1"/>
  <c r="F192" i="60" s="1"/>
  <c r="E48" i="61"/>
  <c r="E246" i="61" s="1"/>
  <c r="E192" i="57"/>
  <c r="E139" i="57"/>
  <c r="E140" i="57" s="1"/>
  <c r="E168" i="57" s="1"/>
  <c r="F192" i="57"/>
  <c r="E140" i="60" l="1"/>
  <c r="E168" i="60" s="1"/>
  <c r="E39" i="47"/>
  <c r="E40" i="47" s="1"/>
  <c r="E42" i="47" s="1"/>
  <c r="F186" i="47"/>
  <c r="F188" i="47" s="1"/>
  <c r="F92" i="47"/>
  <c r="F93" i="47" s="1"/>
  <c r="F95" i="47" s="1"/>
  <c r="F216" i="47" l="1"/>
  <c r="E50" i="47"/>
  <c r="E216" i="47" s="1"/>
  <c r="F249" i="46"/>
  <c r="F251" i="46" s="1"/>
  <c r="E38" i="46"/>
  <c r="E39" i="46" s="1"/>
  <c r="E41" i="46" s="1"/>
  <c r="F263" i="46"/>
  <c r="F257" i="46"/>
  <c r="F94" i="46"/>
  <c r="F95" i="46" s="1"/>
  <c r="F97" i="46" s="1"/>
  <c r="E47" i="46"/>
  <c r="F265" i="46" l="1"/>
  <c r="E50" i="46"/>
  <c r="E265" i="46" s="1"/>
  <c r="F249" i="45"/>
  <c r="E249" i="45"/>
  <c r="F247" i="45"/>
  <c r="F241" i="45"/>
  <c r="F234" i="45"/>
  <c r="F232" i="45"/>
  <c r="F107" i="45"/>
  <c r="F108" i="45" s="1"/>
  <c r="F110" i="45" s="1"/>
  <c r="E48" i="45"/>
  <c r="E39" i="45"/>
  <c r="E40" i="45" s="1"/>
  <c r="E42" i="45" s="1"/>
  <c r="E51" i="45" l="1"/>
  <c r="B21" i="36" l="1"/>
  <c r="B9" i="36"/>
  <c r="F555" i="38" l="1"/>
  <c r="F557" i="38" s="1"/>
  <c r="F276" i="38" l="1"/>
  <c r="E277" i="38"/>
  <c r="E278" i="38" s="1"/>
  <c r="B57" i="36" l="1"/>
  <c r="B54" i="36"/>
  <c r="B43" i="36"/>
  <c r="B59" i="36" l="1"/>
  <c r="B62" i="36" s="1"/>
  <c r="F80" i="38" l="1"/>
  <c r="F81" i="38" s="1"/>
  <c r="F83" i="38" s="1"/>
  <c r="F566" i="38"/>
  <c r="F535" i="38"/>
  <c r="F508" i="38"/>
  <c r="F468" i="38"/>
  <c r="F427" i="38"/>
  <c r="F396" i="38"/>
  <c r="F355" i="38"/>
  <c r="F356" i="38" s="1"/>
  <c r="F357" i="38" s="1"/>
  <c r="F322" i="38"/>
  <c r="F317" i="38"/>
  <c r="F308" i="38"/>
  <c r="F240" i="38"/>
  <c r="F200" i="38"/>
  <c r="F160" i="38"/>
  <c r="F118" i="38"/>
  <c r="E51" i="38"/>
  <c r="E39" i="38"/>
  <c r="E40" i="38" s="1"/>
  <c r="E42" i="38" s="1"/>
  <c r="F538" i="38" l="1"/>
  <c r="F397" i="38"/>
  <c r="F398" i="38" s="1"/>
  <c r="F428" i="38" s="1"/>
  <c r="F429" i="38" s="1"/>
  <c r="F469" i="38" s="1"/>
  <c r="F470" i="38" s="1"/>
  <c r="F509" i="38" s="1"/>
  <c r="F510" i="38" s="1"/>
  <c r="F536" i="38" s="1"/>
  <c r="E53" i="38"/>
  <c r="F119" i="38"/>
  <c r="F122" i="38" s="1"/>
  <c r="F161" i="38" s="1"/>
  <c r="F162" i="38" s="1"/>
  <c r="F201" i="38" s="1"/>
  <c r="F202" i="38" s="1"/>
  <c r="F241" i="38" s="1"/>
  <c r="F242" i="38" s="1"/>
  <c r="F277" i="38" s="1"/>
  <c r="F278" i="38" s="1"/>
  <c r="F309" i="38" s="1"/>
  <c r="F312" i="38" l="1"/>
  <c r="F568" i="38" s="1"/>
  <c r="E81" i="38"/>
  <c r="E83" i="38" s="1"/>
  <c r="E119" i="38" s="1"/>
  <c r="E122" i="38" s="1"/>
  <c r="E161" i="38" s="1"/>
  <c r="E162" i="38" s="1"/>
  <c r="E202" i="38" s="1"/>
  <c r="E241" i="38" s="1"/>
  <c r="E242" i="38" s="1"/>
  <c r="E312" i="38" l="1"/>
  <c r="E355" i="38"/>
  <c r="E356" i="38" s="1"/>
  <c r="E396" i="38" s="1"/>
  <c r="E397" i="38" s="1"/>
  <c r="E398" i="38" s="1"/>
  <c r="E427" i="38" s="1"/>
  <c r="E428" i="38" s="1"/>
  <c r="E429" i="38" s="1"/>
  <c r="E468" i="38" s="1"/>
  <c r="E469" i="38" s="1"/>
  <c r="E470" i="38" s="1"/>
  <c r="E508" i="38" s="1"/>
  <c r="E509" i="38" s="1"/>
  <c r="E510" i="38" s="1"/>
  <c r="E538" i="38" s="1"/>
  <c r="E568" i="38" s="1"/>
  <c r="B78" i="36" l="1"/>
  <c r="E35" i="22" l="1"/>
  <c r="E36" i="22" s="1"/>
  <c r="F564" i="22" l="1"/>
  <c r="F309" i="22"/>
  <c r="E45" i="22"/>
  <c r="E39" i="22"/>
  <c r="F567" i="22" l="1"/>
  <c r="E47" i="22"/>
  <c r="E567" i="22" s="1"/>
  <c r="B15" i="36" l="1"/>
</calcChain>
</file>

<file path=xl/comments1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2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3.xml><?xml version="1.0" encoding="utf-8"?>
<comments xmlns="http://schemas.openxmlformats.org/spreadsheetml/2006/main">
  <authors>
    <author>Jamiri Frias</author>
  </authors>
  <commentList>
    <comment ref="G96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ALQUILER DE SALON PARA CURSO TALLER NOVARSI.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CONSUMIDO EN REUNION DEL CONSEJO.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SOLICITADO POR ERROR POR CK, EL PAGO SE EFECTUO A TRAVES DE LA TRANSFERENCIA #4617
RD$18,000.00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EN EN SISTEMA POR LA LIC. LADY UBIERA EN EL MES DE ENERO 2022.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IMPORTE INCORRECTO, SE CORRIGIO MEDIANTE ENTRADA DIARIO #1687 IMPORTE CORRECTO $28,227.00
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POR LA LIC. LADY UBIERA EN EL SISTEMA EL DIA 13 ENERO 2022.</t>
        </r>
      </text>
    </comment>
    <comment ref="G37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ENNY B. PEREZ</t>
        </r>
      </text>
    </comment>
    <comment ref="G381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JUNIO/2321
</t>
        </r>
      </text>
    </comment>
    <comment ref="F39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SE HIZO LA SOLICITUD DE PAGO PARA CHEQUE PERO POR ERROR SE PAGO A TRAVES DE TRANSFERENCIA, POR ESO NO APARECE EN SIGMA COMO TRANSFERENCIA.</t>
        </r>
      </text>
    </comment>
    <comment ref="G414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PADRES SECRETARIA DE LA DIRECCION GENERAL.</t>
        </r>
      </text>
    </comment>
  </commentList>
</comments>
</file>

<file path=xl/sharedStrings.xml><?xml version="1.0" encoding="utf-8"?>
<sst xmlns="http://schemas.openxmlformats.org/spreadsheetml/2006/main" count="8273" uniqueCount="1606">
  <si>
    <t>FECHA</t>
  </si>
  <si>
    <t>Viene Pagina Anterior</t>
  </si>
  <si>
    <t xml:space="preserve">  </t>
  </si>
  <si>
    <t>RECAUDO DIARIO</t>
  </si>
  <si>
    <t>INGRESOS POR RECAUDOS</t>
  </si>
  <si>
    <t>INGRESOS GUBERNAMENTALES</t>
  </si>
  <si>
    <t>EGRESOS MEDIANTE CHEQUES FONDO GENERALES</t>
  </si>
  <si>
    <t>EGRESOS TRANSFERENCIAS LOCALES</t>
  </si>
  <si>
    <t>SUB. TOTAL</t>
  </si>
  <si>
    <t>EGRESOS  MEDIANTE TRANSFERENCIA AL EXTERIOR</t>
  </si>
  <si>
    <t>SUB.TOTAL INGRESOS</t>
  </si>
  <si>
    <t>TOTAL OTROS EGRESOS</t>
  </si>
  <si>
    <t xml:space="preserve"> TOTAL INGRESOS GUBERNAMENTALES</t>
  </si>
  <si>
    <t>TOTAL  INGRESOS POR  RECAUDOS DEL MES</t>
  </si>
  <si>
    <t>EGRESOS MEDIANTE CHEQUES FONDO ESPECIALES</t>
  </si>
  <si>
    <t>RELACIÓN DE INGRESOS Y EGRESOS</t>
  </si>
  <si>
    <t>INGRESOS</t>
  </si>
  <si>
    <t>EGRESOS</t>
  </si>
  <si>
    <t xml:space="preserve">DESCRIPCIÓN </t>
  </si>
  <si>
    <t xml:space="preserve">CHEQUE </t>
  </si>
  <si>
    <t>TRANSFERENCIA</t>
  </si>
  <si>
    <t>DEPÓSITO</t>
  </si>
  <si>
    <t>NÚMERO</t>
  </si>
  <si>
    <t xml:space="preserve">TIPO </t>
  </si>
  <si>
    <t>TOTAL GENERAL</t>
  </si>
  <si>
    <t>Elaborado Por: ___________________________</t>
  </si>
  <si>
    <t>Lic. Ramón de La Rosa / Aux. Contabilidad</t>
  </si>
  <si>
    <t>Fecha ____/____/________</t>
  </si>
  <si>
    <t xml:space="preserve">                                                                                             Lic. Dionisio Martínez / Enc. Contabilidad</t>
  </si>
  <si>
    <t xml:space="preserve">                                                                                                 Fecha ___/___/_______</t>
  </si>
  <si>
    <t>Versión:  00</t>
  </si>
  <si>
    <t>Cód. Doc.:   FO-DF-025</t>
  </si>
  <si>
    <t xml:space="preserve">                                                                                                       Verificado Por: ____________________________</t>
  </si>
  <si>
    <t>Revisado Por: ___________________________</t>
  </si>
  <si>
    <t>Lic. Matias Pilier / Auditor Interno</t>
  </si>
  <si>
    <t xml:space="preserve">                                                                                                       Validado Por: ____________________________</t>
  </si>
  <si>
    <t xml:space="preserve">                                                                                            Lic. Dominga Güilamo / Directora Adm. Y Fin.</t>
  </si>
  <si>
    <t>Aprobado Por: ____________________________</t>
  </si>
  <si>
    <t>Lic. Francisco Tibó Rguez / Director General</t>
  </si>
  <si>
    <t>Fecha ___/___/_______</t>
  </si>
  <si>
    <t>Cód. Doc.:   FO-DF-000</t>
  </si>
  <si>
    <t>Responsable:  Enc. Contabilidad</t>
  </si>
  <si>
    <t>Del 01 al 31 de Enero del 2021</t>
  </si>
  <si>
    <t xml:space="preserve">                                      Versión:  00</t>
  </si>
  <si>
    <t xml:space="preserve">                                      Responsable:  Enc. de Medidores</t>
  </si>
  <si>
    <t>OTROS EGRESOS  POR COMPENSACIÓN Y BENEFICIO</t>
  </si>
  <si>
    <t>Responsable:  Direccion Adm. y Financ.</t>
  </si>
  <si>
    <t>BELLON S.A</t>
  </si>
  <si>
    <t>TESORERIA DE LA SEGURIDAD SOCIAL</t>
  </si>
  <si>
    <t>COLECTOR DE IMPUESTOS INTERNOS</t>
  </si>
  <si>
    <t>VICTOR CHARLES</t>
  </si>
  <si>
    <t>NICOLAS PEREZ</t>
  </si>
  <si>
    <t>PROVIDA DEL ROSARIO</t>
  </si>
  <si>
    <t>TRANSFERENCIA AL EXTERIOR</t>
  </si>
  <si>
    <t>MATIAS PILIER NIEVES</t>
  </si>
  <si>
    <t>MANUEL RENE HERRERA</t>
  </si>
  <si>
    <t>INAVI</t>
  </si>
  <si>
    <t>CARLITO PIO REYES</t>
  </si>
  <si>
    <t>HIPOLITO ROMANO PILIER</t>
  </si>
  <si>
    <t>TOTAL EGRESOS CHEQUES FONDOS ESPECIALES</t>
  </si>
  <si>
    <t>TOTAL TRANSFERENCIA AL EXTERIOR</t>
  </si>
  <si>
    <t>TOTAL TRANSFERENCIAS GUBERNAMENTALES</t>
  </si>
  <si>
    <t>VIENE PAGINA ANTERIOR</t>
  </si>
  <si>
    <t>SUB.TOTAL DE INGRESOS</t>
  </si>
  <si>
    <t>SUBTOTAL</t>
  </si>
  <si>
    <t>SUB.TOTAL</t>
  </si>
  <si>
    <t>SATURNINO MEJIA</t>
  </si>
  <si>
    <t>INGRESOS POR RECAUDOS-210-1052495</t>
  </si>
  <si>
    <t>INGRESOS GUBERNAMENTALES 210-1031650</t>
  </si>
  <si>
    <t>EGRESOS MEDIANTE CHEQUES FONDO GENERALES 210-1031650</t>
  </si>
  <si>
    <t>EGRESOS MEDIANTE CHEQUES FONDO ESPECIALES 210-1037100</t>
  </si>
  <si>
    <t>EGRESOS TRANSFERENCIAS LOCALES 210-1031650</t>
  </si>
  <si>
    <t>EGRESOS  MEDIANTE TRANSFERENCIA AL EXTERIOR 210-1031650</t>
  </si>
  <si>
    <t>OTROS EGRESOS 210-1050212</t>
  </si>
  <si>
    <t>MABAZ SRL</t>
  </si>
  <si>
    <t>DULCE MARIA DE LA CRUZ</t>
  </si>
  <si>
    <t>SUPLIDORA ORIENTAL</t>
  </si>
  <si>
    <t>TOTAL DE ESTA PAGINA</t>
  </si>
  <si>
    <t>DAYNA MANZANO DE MEJIA</t>
  </si>
  <si>
    <t>ALTAGRACIA SANTANA</t>
  </si>
  <si>
    <t>DISTRIBUIDORA TREMOLS SRL</t>
  </si>
  <si>
    <t>DONACION</t>
  </si>
  <si>
    <t>PRESTACIONES LABORALES</t>
  </si>
  <si>
    <t>DIETA Y VIATICOS</t>
  </si>
  <si>
    <t>DESCUENTO EMPLEADOS</t>
  </si>
  <si>
    <t>ELICIEN DELICEN LUIS</t>
  </si>
  <si>
    <t>PAGO PROVEEDORES</t>
  </si>
  <si>
    <t>GASTOS REPRESENTACION</t>
  </si>
  <si>
    <t>FARMACIA DINORAH S A</t>
  </si>
  <si>
    <t>MATEIROSA</t>
  </si>
  <si>
    <t>TOTAL DE EGRESOS MEDIANTE TRANSFERENCIAS LOCALES</t>
  </si>
  <si>
    <t>PAGO SALARIO</t>
  </si>
  <si>
    <t>FERRETERIA ELIZABETH IRL</t>
  </si>
  <si>
    <t>TERESA NEGA</t>
  </si>
  <si>
    <t>SCROMAX BUSINES EIRL</t>
  </si>
  <si>
    <t>HORAS EXTRAS</t>
  </si>
  <si>
    <t>GUILLERMITO CEDANO</t>
  </si>
  <si>
    <t>CARMELA DIAZ</t>
  </si>
  <si>
    <t>BIENVENIDO RODRIGUEZ</t>
  </si>
  <si>
    <t>LUCIA LAUREANO</t>
  </si>
  <si>
    <t>SERVICIOS DE SEGURIDAD</t>
  </si>
  <si>
    <t>COMPENSACION</t>
  </si>
  <si>
    <t xml:space="preserve">COLECTOR DE IMPUESTOS INTERNOS </t>
  </si>
  <si>
    <t>DE AZA TECNOLOGIA SRL</t>
  </si>
  <si>
    <t xml:space="preserve">ELECTRO CAPELLAN SRL </t>
  </si>
  <si>
    <t>JOSE MARIA VASQUEZ ALVAREZ</t>
  </si>
  <si>
    <t>WARREN ANDRES ALCANTARA BAEZ</t>
  </si>
  <si>
    <t>OSADOS PRODUCTIONS SRL</t>
  </si>
  <si>
    <t>JOSE DOLORES TERRERO CAIRO</t>
  </si>
  <si>
    <t>ZOILO ANT. SANTILLAN RODRIGUEZ</t>
  </si>
  <si>
    <t>COMERCIALIZADORA INTER RAMILI SRL</t>
  </si>
  <si>
    <t xml:space="preserve">EDUARD ALEXIS ESPIRITUSANTO CASTILLO  </t>
  </si>
  <si>
    <t>DIETAS Y VIATICOS</t>
  </si>
  <si>
    <t>MANUEL VALENTIN CEDEÑO</t>
  </si>
  <si>
    <t>Elaborado Por:__________________________</t>
  </si>
  <si>
    <t>Revisado Por:__________________________</t>
  </si>
  <si>
    <t>PAGO DE PROVEEDORES</t>
  </si>
  <si>
    <t>ALQUILER DE LOCAL</t>
  </si>
  <si>
    <t>FRANCISCO TIBO RODRIGUEZ</t>
  </si>
  <si>
    <t>GASTOS DE REPRESENTACION</t>
  </si>
  <si>
    <t xml:space="preserve">ELICIEN DELICEN LUIS  </t>
  </si>
  <si>
    <t>MARIA ISABEL ESPIRITUSANTO DE JESUS</t>
  </si>
  <si>
    <t xml:space="preserve">OPTICA AMERICANA    </t>
  </si>
  <si>
    <t xml:space="preserve">ASOCIACION ROMANA DE AHORROS Y PRÉST. </t>
  </si>
  <si>
    <t>ALTICE DOMINICANA S A</t>
  </si>
  <si>
    <t>GABRIEL DE JESUS ZAPATA ESPINAL</t>
  </si>
  <si>
    <t>ARISMENDI VARGAS MEJIA</t>
  </si>
  <si>
    <t>TOTAL CHEQUES EMITIDOS FONDOS GENERAL</t>
  </si>
  <si>
    <t>PAGO DE PUBLICIDAD</t>
  </si>
  <si>
    <t xml:space="preserve">COLECTOR DE IMPUESTOS INTERNOS  </t>
  </si>
  <si>
    <t>ALTAGRACIA MERCEDES FULGENCIO BERAS</t>
  </si>
  <si>
    <t>MATTIUS  MUCH SRL</t>
  </si>
  <si>
    <t>CRISTHIAN ANTONIO FRANCES SEVERINO</t>
  </si>
  <si>
    <t>SERVICIOS ALIMENTICIOS CARNICOS Y MARISTICOS</t>
  </si>
  <si>
    <t>TV ROMANA SRL</t>
  </si>
  <si>
    <t>YANILDA HERNANDEZ</t>
  </si>
  <si>
    <t>PAGO PUBLICIDAD</t>
  </si>
  <si>
    <t>MATEIROSA SRL</t>
  </si>
  <si>
    <t>AGUA EL EDEN SRL</t>
  </si>
  <si>
    <t>GUILLERMO SANTANA RODRIGUEZ</t>
  </si>
  <si>
    <t>MARINO ESTEBAN ORTIZ MENDOZA</t>
  </si>
  <si>
    <t>FERNANDO RABASSA CARVAJAL</t>
  </si>
  <si>
    <t>JULIO ALBERTO RIJO LAPPOST</t>
  </si>
  <si>
    <t>TERESA NEGA JIMENEZ</t>
  </si>
  <si>
    <t>GIOVANNI HERRERA JAVIER</t>
  </si>
  <si>
    <t>SIRA RODRIGUEZ SANTANA</t>
  </si>
  <si>
    <t>DOMINGA DOMINGUEZ SILVESTRE</t>
  </si>
  <si>
    <t>MERCEDES JUANA MATHIE CADIS</t>
  </si>
  <si>
    <t>DOMINGO DE JESUS CACERES BASTARDO</t>
  </si>
  <si>
    <t>TOMAS SILVESTRE MEJIA</t>
  </si>
  <si>
    <t>ALMACEN FERRETERIA DEL DETALLISTA CXA</t>
  </si>
  <si>
    <t>JUANA ESTHER POLONIA DE ANTONIO</t>
  </si>
  <si>
    <t>FIORDALIZA SANCHEZ DE PAULA</t>
  </si>
  <si>
    <t>KENIA CAYETANO MATEO</t>
  </si>
  <si>
    <t>ANDRES DECHAMPS CEDEÑO</t>
  </si>
  <si>
    <t>RONNY DANIEL CARPIO SANTANA</t>
  </si>
  <si>
    <t>CONCEPTO DEL PAGO</t>
  </si>
  <si>
    <t>JUAN DE JESUS HEREDIA SANCHEZ</t>
  </si>
  <si>
    <t>FRANCISCA ANTONIE ALEXIS</t>
  </si>
  <si>
    <t xml:space="preserve">COLECTOR DE IMPUESTOS INTERNOS                </t>
  </si>
  <si>
    <t xml:space="preserve">YENNY MARLENE ZORRILLA ORTEGA   </t>
  </si>
  <si>
    <t>IMPRESORA CHAVON SRL</t>
  </si>
  <si>
    <t>SUPLIDORA ORIENTAL SRL</t>
  </si>
  <si>
    <t>SILVIO ANGEL LANGOMAS DE LA ROSA</t>
  </si>
  <si>
    <t>ADRIANO RIJO MONTILLA</t>
  </si>
  <si>
    <t xml:space="preserve">BRANDER JAVIER  RAMIREZ ZORRILLA    </t>
  </si>
  <si>
    <t>ALQUILER DE VEHICULO</t>
  </si>
  <si>
    <t>ALEX RAMON SANCHEZ SARITA</t>
  </si>
  <si>
    <t>SANTO BATISTA PEÑA</t>
  </si>
  <si>
    <t>ASOCIACION ROMANA DE AHORROS Y PRÉST.</t>
  </si>
  <si>
    <t>IMPRESOS CASTRO SRL</t>
  </si>
  <si>
    <t>CHEQUE</t>
  </si>
  <si>
    <t>JOSELIS MACARIO</t>
  </si>
  <si>
    <t>ALQUILER DE VEHICULOS</t>
  </si>
  <si>
    <t>FLANDERS CHAL WENDELL</t>
  </si>
  <si>
    <t>DESCUENTO EMPLEADOS (ORDENES)</t>
  </si>
  <si>
    <t>RAMON ANTONIO QUEZADA NIEVES</t>
  </si>
  <si>
    <t>GUIDO ANTONIO MERCEDES PEREZ</t>
  </si>
  <si>
    <t xml:space="preserve">YENNY MARLENE ZORRILLA ORTEGA </t>
  </si>
  <si>
    <t>REFRIPARTES S A</t>
  </si>
  <si>
    <t>BIENVENIDO MARTINEZ RAMIREZ</t>
  </si>
  <si>
    <t>ADONIS CASTILLO TAVAREZ</t>
  </si>
  <si>
    <t>LILIANA BORROME CASTILLO</t>
  </si>
  <si>
    <t>MARIA MAGDALENA BOTELLO SOLIMAN</t>
  </si>
  <si>
    <t>ANNY AMARILIS VALERIO BERROA</t>
  </si>
  <si>
    <t>JUAN FRANCISCO RIVERA CARIDAD</t>
  </si>
  <si>
    <t>JORGE AMADO NUÑEZ JUSTIANO</t>
  </si>
  <si>
    <t>FELIX ESTEBAN GOMEZ JIMENEZ</t>
  </si>
  <si>
    <t>TRITSI YAJAIRA PORTES RODRIGUEZ</t>
  </si>
  <si>
    <t>SANTO CARLOS GARCIA</t>
  </si>
  <si>
    <t>DIONISIO ANTONIO MARTINEZ SORIA</t>
  </si>
  <si>
    <t>RAMON ARTURO DE LA ROSA HERNANDEZ</t>
  </si>
  <si>
    <t>JULIO ISRAEL JOSEPH ROULING</t>
  </si>
  <si>
    <t>YORLENY CAYETANO</t>
  </si>
  <si>
    <t>ANDRES PORFIRIO RIVERA FLORES</t>
  </si>
  <si>
    <t>MANOLO MORLA BATISTA</t>
  </si>
  <si>
    <t>DAVID ALBAIS MOISE</t>
  </si>
  <si>
    <t>CIPRIAN MARTINEZ MERCEDES</t>
  </si>
  <si>
    <t>CRISTIAN CUEVAS</t>
  </si>
  <si>
    <t>RAY ALBERTO LEDESMA SANTANA</t>
  </si>
  <si>
    <t>JEFRY FRANCISCO MELO ROSARIO</t>
  </si>
  <si>
    <t>JORGE MIGUEL MOLINA</t>
  </si>
  <si>
    <t>ALEXIS JOSE GUILLEN CHARLES</t>
  </si>
  <si>
    <t>VICTOR MANUEL BAEZ JAVIER</t>
  </si>
  <si>
    <t xml:space="preserve">ANASTACIO ANTONIO BASKER                   </t>
  </si>
  <si>
    <t>PEDRO LIVIO RODRIGUEZ</t>
  </si>
  <si>
    <t>JOAQUIN MENDEZ WILMORE</t>
  </si>
  <si>
    <t>ROBERTO CORDERO</t>
  </si>
  <si>
    <t>BENITA MEJIA</t>
  </si>
  <si>
    <t>MARIA ELIZABETH ALVAREZ HERRERA</t>
  </si>
  <si>
    <t>JUSTINA CAROLINA MOTA JHONSON</t>
  </si>
  <si>
    <t>CARLOS DAVID HERNANDEZ ENCARNACION</t>
  </si>
  <si>
    <t>CESAR ANTONIO DE LA ROSA RAMIREZ</t>
  </si>
  <si>
    <t>LUCAS EVANGELISTA MARTINEZ MERCEDES</t>
  </si>
  <si>
    <t>INVERSIONES CEDEÑO MENDOZA SRL</t>
  </si>
  <si>
    <t>EMPRESA DISTRIBUIDORA DE ELECTRICIDAD</t>
  </si>
  <si>
    <t>JUAN FRANCISCO PERALTA ZARZUELA</t>
  </si>
  <si>
    <t>PAUBLINO RUIZ</t>
  </si>
  <si>
    <t>MAGNA</t>
  </si>
  <si>
    <t>ADIESTRAMIENTO DE EMPLEADOS</t>
  </si>
  <si>
    <t>CONCRETO PRETENSADO SRL</t>
  </si>
  <si>
    <t xml:space="preserve">JOSE MIGUEL OLIVER CRUZ   </t>
  </si>
  <si>
    <t>VIAMAR S A</t>
  </si>
  <si>
    <t>LIBRERIA PAPELERIA LA AVIACION SRL</t>
  </si>
  <si>
    <t>EDDY LEDESMA LEDESMA</t>
  </si>
  <si>
    <t>DANICIO MATOS PEÑA</t>
  </si>
  <si>
    <t>WILSON BAEZ JAVIER</t>
  </si>
  <si>
    <t>JOSELITO FLORENTINO MARIANO</t>
  </si>
  <si>
    <t>JOSE JOAQUIN TAVAREZ RAMBALDE</t>
  </si>
  <si>
    <t>CIPRIAN MANZUETA SANCHEZ</t>
  </si>
  <si>
    <t>LIC. ALBERTO BERA</t>
  </si>
  <si>
    <t>YOCASTA EUNICE DE PEÑA LEDESMA</t>
  </si>
  <si>
    <t>MANUTENCION</t>
  </si>
  <si>
    <t>MARIA REYES LOPEZ</t>
  </si>
  <si>
    <t>FRANCIA RAMIREZ PIE</t>
  </si>
  <si>
    <t>SERVICIOS EMPRESARIALES CANAAN SRL</t>
  </si>
  <si>
    <t>JOSE MANUEL BARRIENTOS DEVERS</t>
  </si>
  <si>
    <t>ALMACENES DEL ESTE, C. POR A.</t>
  </si>
  <si>
    <t>FRANCISCO MEJIA SANTANA</t>
  </si>
  <si>
    <t>JOSE ALBERTO ZORRILLA MEJIA</t>
  </si>
  <si>
    <t>JOSE TOMAS PEÑA PIERRE</t>
  </si>
  <si>
    <t>VICTOR ANDRES DE OLEO</t>
  </si>
  <si>
    <t>MARIA MERCEDES PEREYRA CEDEÑO</t>
  </si>
  <si>
    <t>DIETAS MIEMBROS DEL CONSEJO</t>
  </si>
  <si>
    <t>DESARROLLO SANCAS SRL</t>
  </si>
  <si>
    <t>RAMONA SANTANA CRUZ</t>
  </si>
  <si>
    <t>WILLIAN SEVERINO</t>
  </si>
  <si>
    <t>KAREN NOEMI BERAS EDWARDS</t>
  </si>
  <si>
    <t>ACUAPLANTA INGENIERIA S.R.L.</t>
  </si>
  <si>
    <t>CARMEN HERNANDEZ ENCARNACION</t>
  </si>
  <si>
    <t>GRATIFICACION</t>
  </si>
  <si>
    <t>LIC. JUAN ANTONIO ADAMES</t>
  </si>
  <si>
    <t>ING. JOSEPH ARTURO PILIER HERRERA</t>
  </si>
  <si>
    <t>DR. LUIS ARMANDO MUÑOZ B.</t>
  </si>
  <si>
    <t>EMPRESA DISTRIBUIDORA DE ELECTRICIDAD DEL ESTE</t>
  </si>
  <si>
    <t>RENUEVO INDUSTRIAL SRL</t>
  </si>
  <si>
    <t>REPUESTOS RAP SRL</t>
  </si>
  <si>
    <t>SEGUROS UNIVERSAL, S. A.</t>
  </si>
  <si>
    <t>PAGO SEGURO EXCLUSIVO CORP.</t>
  </si>
  <si>
    <t>TIENDA CHIQUILANDIA S A</t>
  </si>
  <si>
    <t>NULO</t>
  </si>
  <si>
    <t xml:space="preserve"> </t>
  </si>
  <si>
    <t>Cheque</t>
  </si>
  <si>
    <t>PAGO NOMINA</t>
  </si>
  <si>
    <t>LIC. DOMINGA GUILAMO GUERRERO</t>
  </si>
  <si>
    <t>PEDRO DE LOS SANTOS FERNANDEZ</t>
  </si>
  <si>
    <t>LEIDA ALT. LUIS HUGHES</t>
  </si>
  <si>
    <t xml:space="preserve"> ALQUILER  DE  LOCAL </t>
  </si>
  <si>
    <t>Lic. Jamiri Frías / Aux. Contabilidad</t>
  </si>
  <si>
    <t>TOTAL EGRESOS TRANSFERENCIAS FONDO DE  ELECTRICIDAD</t>
  </si>
  <si>
    <t>LICDA. ANA M. GUERRERO RIJO</t>
  </si>
  <si>
    <t>EGRESOS MEDIANTE TRANSFERENCIAS FONDO ELECTRICIDAD 960-3978428</t>
  </si>
  <si>
    <t>SERVICIO DE SEGURIDAD</t>
  </si>
  <si>
    <t>JOSE ANTONIO MANZUETA MERCEDES</t>
  </si>
  <si>
    <t>REPOSICION FONDO CAJA CHICA</t>
  </si>
  <si>
    <t>LICDA.  JACQUELINE FERNANDEZ</t>
  </si>
  <si>
    <t>LICDA.  IVELISSE MERCEDES MENDEZ</t>
  </si>
  <si>
    <t>SR. FAVIO ANTONIO  NOEL</t>
  </si>
  <si>
    <t>PAGO A PROVEEDORES</t>
  </si>
  <si>
    <t>ELECTROMECANICA MARTINEZ SRL</t>
  </si>
  <si>
    <t>Dr. Wandy  Batista / Director General</t>
  </si>
  <si>
    <t xml:space="preserve">LEONARDO MEDINA </t>
  </si>
  <si>
    <t>DIDO S SRL</t>
  </si>
  <si>
    <t>CARLOS HINOJOSA SANCHEZ</t>
  </si>
  <si>
    <t>MENOR DE 3,000,000 ES APORTE CORRIENTE</t>
  </si>
  <si>
    <t>MAYOR DE 3,000,000 Y MENOR DE 10,000,000 APORTE CAPITAL</t>
  </si>
  <si>
    <t>DE 10,000,000 EN ADELANTE APORTE ENERGIA</t>
  </si>
  <si>
    <t>EL AVION DIESEL SRL</t>
  </si>
  <si>
    <t>DESCTO. EMPLEADOS COOP.</t>
  </si>
  <si>
    <t>DR. WANDY MODESTO BATISTA GOMEZ</t>
  </si>
  <si>
    <t>RAYMON JHOMBRENI ESPITIRUSANTO MEJIA</t>
  </si>
  <si>
    <t>REPORTE EXCELL DE TRANSFERENCIAS</t>
  </si>
  <si>
    <t>TRANSF. DE MAYOL &amp; Co., SRL</t>
  </si>
  <si>
    <t>TRANSF. DE DESARROLLO SANCAS</t>
  </si>
  <si>
    <t>TRANSF. DE ACUAPLANTA</t>
  </si>
  <si>
    <t>TRANSF. DE  CIPRIAN MANZUETA</t>
  </si>
  <si>
    <t>LAS TRANSFERENCIAS DE DESARROLLO SANCAS Y MAYOL &amp; CO. NO ESTAN INCLUIDAS EN LA</t>
  </si>
  <si>
    <t>RELACION DE TRANSFERENCIAS QUE RECIBI DE FINANZAS.</t>
  </si>
  <si>
    <t xml:space="preserve">LAS TRANSFERENCIAS DE ACUAPLANTA Y CIPRIAN MANZUETA ESTAN INCLUIDAS EN LA </t>
  </si>
  <si>
    <t>RELACION DE TRANSFERENCIAS QUE RECIBI DE FINANZAS, PERO EL SISTEMA NO ME PERMITE</t>
  </si>
  <si>
    <t>PROCESARLAS.</t>
  </si>
  <si>
    <t>REPORTE TRANSFERENCIA SISTEMA</t>
  </si>
  <si>
    <t>FAVOR VER RELACION DE TRANSFERENCIAS PROCESADAS OCTUBRE 2021</t>
  </si>
  <si>
    <t>DONDE ESTA EL IMPORTE REAL DE LAS TRANSFERENCIAS DE OCTUBRE 2021</t>
  </si>
  <si>
    <t>MIGUELANGEL DE GRACIA MERCEDES</t>
  </si>
  <si>
    <t>JG ACUEDUCTOS Y PARTES SRL</t>
  </si>
  <si>
    <t>TRANSF. SOLUCIONES TECNICAS DSLIB SRL</t>
  </si>
  <si>
    <t>TRANSF. DE MABAZ SRL</t>
  </si>
  <si>
    <t>REPORTE TRANSFERENCIAS NOVIEMBRE 2021</t>
  </si>
  <si>
    <t>TRANSF. PRODUCTOS ORIENTAL SALLITA SRL</t>
  </si>
  <si>
    <t>TRANSF. DESARROLLO SANCAS SRL</t>
  </si>
  <si>
    <t>TRANSF. CARLITO PIO REYES</t>
  </si>
  <si>
    <t>Del 01 al 31 de diciembre de 2021</t>
  </si>
  <si>
    <t>PAGO INCENTIVO NOVIEMBRE 2021</t>
  </si>
  <si>
    <t>nov./21</t>
  </si>
  <si>
    <t>PRESTAMO A COLABORADOR</t>
  </si>
  <si>
    <t>25/12/2021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</si>
  <si>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</si>
  <si>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</si>
  <si>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</si>
  <si>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</si>
  <si>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</si>
  <si>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</si>
  <si>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</si>
  <si>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</si>
  <si>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</si>
  <si>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</si>
  <si>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31/12/2021</t>
  </si>
  <si>
    <t>30/12/2021</t>
  </si>
  <si>
    <t>29/12/2021</t>
  </si>
  <si>
    <t>28/12/2021</t>
  </si>
  <si>
    <t>27/12/2021</t>
  </si>
  <si>
    <t>26/12/2021</t>
  </si>
  <si>
    <t>24/12/2021</t>
  </si>
  <si>
    <t>23/12/2021</t>
  </si>
  <si>
    <t>43250</t>
  </si>
  <si>
    <t>43251</t>
  </si>
  <si>
    <t>43252</t>
  </si>
  <si>
    <t xml:space="preserve">  EDUARD ALEXIS ESPIRITUSANTO CASTILLO</t>
  </si>
  <si>
    <t>43253</t>
  </si>
  <si>
    <t>43254</t>
  </si>
  <si>
    <t>43255</t>
  </si>
  <si>
    <t>43256</t>
  </si>
  <si>
    <t xml:space="preserve">JOSE MIGUEL OLIVER CRUZ </t>
  </si>
  <si>
    <t>43257</t>
  </si>
  <si>
    <t>43258</t>
  </si>
  <si>
    <t>43259</t>
  </si>
  <si>
    <t>43260</t>
  </si>
  <si>
    <t>43261</t>
  </si>
  <si>
    <t>43262</t>
  </si>
  <si>
    <t>VICTOR CELESTINO SEMPER</t>
  </si>
  <si>
    <t>43263</t>
  </si>
  <si>
    <t>43264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</si>
  <si>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</si>
  <si>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</si>
  <si>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</si>
  <si>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</si>
  <si>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</si>
  <si>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</si>
  <si>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</si>
  <si>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</si>
  <si>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</si>
  <si>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 xml:space="preserve">BANRESERVAS    </t>
  </si>
  <si>
    <t>43274</t>
  </si>
  <si>
    <t xml:space="preserve">ASP- COAAROM    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</si>
  <si>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</si>
  <si>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</si>
  <si>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</si>
  <si>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</si>
  <si>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</si>
  <si>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</si>
  <si>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</si>
  <si>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</si>
  <si>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</si>
  <si>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</si>
  <si>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</si>
  <si>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</si>
  <si>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</si>
  <si>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CAMARA OFIC COMERC AGRIC E IND</t>
  </si>
  <si>
    <t>43288</t>
  </si>
  <si>
    <t>43289</t>
  </si>
  <si>
    <t>43290</t>
  </si>
  <si>
    <t>43291</t>
  </si>
  <si>
    <t>43292</t>
  </si>
  <si>
    <t>43293</t>
  </si>
  <si>
    <t>43294</t>
  </si>
  <si>
    <t>CENTRO GRAFICO DEL ESTE CEGRADEL SRL</t>
  </si>
  <si>
    <t>43295</t>
  </si>
  <si>
    <t>43296</t>
  </si>
  <si>
    <t>43297</t>
  </si>
  <si>
    <t>43298</t>
  </si>
  <si>
    <t>43299</t>
  </si>
  <si>
    <t>CAONEX ERNESTO DE LOS SANTOS GARCIA</t>
  </si>
  <si>
    <t>43300</t>
  </si>
  <si>
    <t>43301</t>
  </si>
  <si>
    <t>43302</t>
  </si>
  <si>
    <t>FRANCISCO MARTINEZ ESTEVEZ</t>
  </si>
  <si>
    <t>43303</t>
  </si>
  <si>
    <t>43304</t>
  </si>
  <si>
    <t>43305</t>
  </si>
  <si>
    <t xml:space="preserve">MIGUEL ANTONIO VASQUEZ CEDEÑO   </t>
  </si>
  <si>
    <t>43306</t>
  </si>
  <si>
    <t xml:space="preserve"> SIMEON TADEO CONTRERAS </t>
  </si>
  <si>
    <t>43307</t>
  </si>
  <si>
    <t xml:space="preserve">TOMAS PEÑA        </t>
  </si>
  <si>
    <t>43308</t>
  </si>
  <si>
    <t>43309</t>
  </si>
  <si>
    <t xml:space="preserve">LUIS ALBERTO FILOYEN LUCIANO    </t>
  </si>
  <si>
    <t>43310</t>
  </si>
  <si>
    <t>LUIS MANUEL FELIPE BEATRIZ</t>
  </si>
  <si>
    <t>43311</t>
  </si>
  <si>
    <t>43312</t>
  </si>
  <si>
    <t xml:space="preserve">LUISA NATIVIDAD GOMEZ FERRAN    </t>
  </si>
  <si>
    <t>43313</t>
  </si>
  <si>
    <t xml:space="preserve">LUCAS EVANGELISTA MARTINEZ MERCEDES    </t>
  </si>
  <si>
    <t>43314</t>
  </si>
  <si>
    <t xml:space="preserve">MAXIMO ANT. ECHAVARRIA DE JESUS </t>
  </si>
  <si>
    <t>43315</t>
  </si>
  <si>
    <t xml:space="preserve">FRANCISCO TIBO RODRIGUEZ </t>
  </si>
  <si>
    <t>43316</t>
  </si>
  <si>
    <t xml:space="preserve">DIONISIO ANT. MARTINEZ SORIA </t>
  </si>
  <si>
    <t>43317</t>
  </si>
  <si>
    <t xml:space="preserve">CRISTIAN CUEVAS </t>
  </si>
  <si>
    <t>43318</t>
  </si>
  <si>
    <t xml:space="preserve">DOMINGO ORTEGA CONCEPCION   </t>
  </si>
  <si>
    <t>43319</t>
  </si>
  <si>
    <t>43320</t>
  </si>
  <si>
    <t xml:space="preserve">JUSTINA CAROLINA MOTA JHONSON    </t>
  </si>
  <si>
    <t>43321</t>
  </si>
  <si>
    <t xml:space="preserve">MANUEL ANTONIO PAULINO     </t>
  </si>
  <si>
    <t>43322</t>
  </si>
  <si>
    <t xml:space="preserve"> ENNY B. PEREZ DE ESPIRITUSANTO     </t>
  </si>
  <si>
    <t>43323</t>
  </si>
  <si>
    <t xml:space="preserve">MAYKIN DAHIANA RIJO SILVERIO  </t>
  </si>
  <si>
    <t>43324</t>
  </si>
  <si>
    <t xml:space="preserve">MARIA REYES LOPEZ   </t>
  </si>
  <si>
    <t>43325</t>
  </si>
  <si>
    <t xml:space="preserve">VALENTIN RINCON RODRIGUEZ   </t>
  </si>
  <si>
    <t>43326</t>
  </si>
  <si>
    <t xml:space="preserve">WILLIAN SEVERINO  </t>
  </si>
  <si>
    <t>43327</t>
  </si>
  <si>
    <t>MODESTO FRANCISCO BELTRE SANTANA</t>
  </si>
  <si>
    <t>43328</t>
  </si>
  <si>
    <t xml:space="preserve">PATRICIA YANORET HACHE ESPINOSA    </t>
  </si>
  <si>
    <t>43329</t>
  </si>
  <si>
    <t xml:space="preserve">MIGUEL ANGEL SOLANO HERNANDEZ </t>
  </si>
  <si>
    <t>43330</t>
  </si>
  <si>
    <t xml:space="preserve">VICTOR MANUEL BAEZ JAVIER </t>
  </si>
  <si>
    <t>43331</t>
  </si>
  <si>
    <t>43332</t>
  </si>
  <si>
    <t xml:space="preserve">ANNY AMARILIS VALERIO BERROA  </t>
  </si>
  <si>
    <t>43333</t>
  </si>
  <si>
    <t>43334</t>
  </si>
  <si>
    <t xml:space="preserve">CESAR ANT. DE LA ROSA RAMIREZ  </t>
  </si>
  <si>
    <t>43335</t>
  </si>
  <si>
    <t xml:space="preserve"> CIPRIAN MARTINEZ MERCEDES   </t>
  </si>
  <si>
    <t>43336</t>
  </si>
  <si>
    <t xml:space="preserve">JUAN FRANCISCO RIVERA CARIDAD   </t>
  </si>
  <si>
    <t>43337</t>
  </si>
  <si>
    <t xml:space="preserve">NICOLAS PEREZ   </t>
  </si>
  <si>
    <t>43338</t>
  </si>
  <si>
    <t>YENDRIS ANDRES PEREZ JIMENEZ</t>
  </si>
  <si>
    <t>43339</t>
  </si>
  <si>
    <t>43340</t>
  </si>
  <si>
    <t>43341</t>
  </si>
  <si>
    <t>MARIA M. BOTELLO SOLIMAN</t>
  </si>
  <si>
    <t>43342</t>
  </si>
  <si>
    <t>43343</t>
  </si>
  <si>
    <t>ANDRES P.  RIVERA FLORES</t>
  </si>
  <si>
    <t>43344</t>
  </si>
  <si>
    <t xml:space="preserve"> RAMON   A. DE LA ROSA HERNANDEZ</t>
  </si>
  <si>
    <t>43345</t>
  </si>
  <si>
    <t>JULIO JEREMIAS LUNA MARTINEZ</t>
  </si>
  <si>
    <t>43346</t>
  </si>
  <si>
    <t xml:space="preserve">BENITA MEJIA    </t>
  </si>
  <si>
    <t>43347</t>
  </si>
  <si>
    <t xml:space="preserve">CARLOS D. HERNANDEZ ENCARNACION   </t>
  </si>
  <si>
    <t>43348</t>
  </si>
  <si>
    <t xml:space="preserve">CARLOS RIJO GUERRERO  </t>
  </si>
  <si>
    <t>43349</t>
  </si>
  <si>
    <t xml:space="preserve">JEAN CARLOS SANTOS TRONCOSO </t>
  </si>
  <si>
    <t>43350</t>
  </si>
  <si>
    <t xml:space="preserve">LEIDA   A.  LUIS HUHES      </t>
  </si>
  <si>
    <t>43351</t>
  </si>
  <si>
    <t xml:space="preserve">PEDRO LIVIO RODRIGUEZ  </t>
  </si>
  <si>
    <t>43352</t>
  </si>
  <si>
    <t>JOSE MANUEL CORDERO CORDERO</t>
  </si>
  <si>
    <t>43353</t>
  </si>
  <si>
    <t>43354</t>
  </si>
  <si>
    <t>43355</t>
  </si>
  <si>
    <t>43356</t>
  </si>
  <si>
    <t>MANUEL ANTONIO LAUREANO</t>
  </si>
  <si>
    <t>43357</t>
  </si>
  <si>
    <t>43358</t>
  </si>
  <si>
    <t xml:space="preserve">VICTOR MANUEL JOSE ROSARIO     </t>
  </si>
  <si>
    <t>43359</t>
  </si>
  <si>
    <t xml:space="preserve"> FELIX ANTONIO SANTANA RIVERA              </t>
  </si>
  <si>
    <t>43360</t>
  </si>
  <si>
    <t xml:space="preserve">ROBERTO  MEJIA    </t>
  </si>
  <si>
    <t>43361</t>
  </si>
  <si>
    <t xml:space="preserve">RAY ALBERTO LEDESMA SANTANA </t>
  </si>
  <si>
    <t xml:space="preserve">SEGURO COMPLEMENTARIO </t>
  </si>
  <si>
    <t>ZORANGELA ELIZABETH GOMEZ BATISTA</t>
  </si>
  <si>
    <t>MARI DELLIS MOYA MARTIN</t>
  </si>
  <si>
    <t>ELAINE ELIZABETH MEJIA AYBAR</t>
  </si>
  <si>
    <t>ITBIS SEPTIEMBRE 2021</t>
  </si>
  <si>
    <t>ITBIS OCTUBRE 2021</t>
  </si>
  <si>
    <t>DESCUENTO EMPLEADOS PREST.</t>
  </si>
  <si>
    <t>ISR RETENIDO NOV. 2021</t>
  </si>
  <si>
    <t>IR17 NOVIEMBRE 2021</t>
  </si>
  <si>
    <t>SALARIO NAVIDAD</t>
  </si>
  <si>
    <t>PAPELERIA ROMANA, SRL</t>
  </si>
  <si>
    <t>SOLUMAN INDUSTRIAL, EIRI</t>
  </si>
  <si>
    <t>MAYBEL, SRL</t>
  </si>
  <si>
    <t>MABAZ, SRL</t>
  </si>
  <si>
    <t>MAYOL &amp; Co., SRL</t>
  </si>
  <si>
    <t>CARVIS SRL</t>
  </si>
  <si>
    <t>TONY RODAMIENTOS, S. A.</t>
  </si>
  <si>
    <t>EN SIGMA CARGADA A LA CTA. 9603978428 PERO NO PERMITE AUTORIZARLA Y NI PROCESARLA.</t>
  </si>
  <si>
    <t>TRANSFERENCIA FARMACIA BANCOLA $4,208.50 SE APLICO EL 25 OCTUBRE 2021 EN SISTEMA.</t>
  </si>
  <si>
    <t>TRANSFERENCIA DE MAYOL &amp; Co., SRL $74,166.51 SE APLICO EN NOVIEMBRE 2021 EN SISTEMA</t>
  </si>
  <si>
    <t>TRANSF. PAGADA PERO NO SE VISUALIZA EN SISTEMA</t>
  </si>
  <si>
    <t>TRANSF. DE FARMACIA BANCOLA</t>
  </si>
  <si>
    <t>SE APLICO EN NOVIEMBRE 2021 EN SISTEMA</t>
  </si>
  <si>
    <t xml:space="preserve"> SE APLICO EL 25 OCTUBRE 2021 EN SISTEMA.</t>
  </si>
  <si>
    <t>TRANSF. DE MAYOL &amp; Co., SRL DE OCTUBRE</t>
  </si>
  <si>
    <t>TRANSF. DE FARMACIA BANCOLA DE NOV/21</t>
  </si>
  <si>
    <t>TOTAL DE EGRESOS POR TRANSFERENCIAS</t>
  </si>
  <si>
    <t>TRANSFERENCIA GUBERNAMENTAL APORTES CAPITAL NOV.</t>
  </si>
  <si>
    <t>TRANSFERENCIA GUBERNAMENTAL APORTES CAPITAL DIC.</t>
  </si>
  <si>
    <r>
      <t xml:space="preserve">TRANSFERENCIA GUBERNAMENTAL </t>
    </r>
    <r>
      <rPr>
        <sz val="10"/>
        <color theme="1"/>
        <rFont val="Calibri"/>
        <family val="2"/>
        <scheme val="minor"/>
      </rPr>
      <t>PRESTACIONES DESVINCULADOS</t>
    </r>
  </si>
  <si>
    <t>TSS NOV. 2021</t>
  </si>
  <si>
    <t>DERECHOS ADQUIRIDOS</t>
  </si>
  <si>
    <t>PAGO HORAS EXTRAS NOVIEMBRE 2021</t>
  </si>
  <si>
    <t>BONO</t>
  </si>
  <si>
    <t xml:space="preserve">ESPESA, S.R.L         </t>
  </si>
  <si>
    <t>VITRISALA CASA DEL CRISTAL SRL</t>
  </si>
  <si>
    <t>ITBIS RETENIDOS NOV. 2021</t>
  </si>
  <si>
    <t>TRANSFERENCIA GUBERNAMENTAL  ENERGIA ELECTRICA</t>
  </si>
  <si>
    <t>PAGO BONO NAVIDEÑO (COMPENSACION</t>
  </si>
  <si>
    <t>SALARIO DE NAVIDAD 2021</t>
  </si>
  <si>
    <t>FARMACIA BANCOLA, SRL</t>
  </si>
  <si>
    <t>TALLERES RAP, SRL</t>
  </si>
  <si>
    <t>JOSE M. BARRIENTOS</t>
  </si>
  <si>
    <t xml:space="preserve">VALENTIN RINCON RODRIGUEZ                  </t>
  </si>
  <si>
    <t>MAXIMO ANTONIO ECHAVARRRIA DE JESUS</t>
  </si>
  <si>
    <t>JEAN CARLOS  SANTOS TRONCOSO</t>
  </si>
  <si>
    <t xml:space="preserve"> JOSE MANUEL CORDERO CORDERO         </t>
  </si>
  <si>
    <t>ESTARLING JOSEPH JOSE</t>
  </si>
  <si>
    <t>ENERGIA ELECTRICA OCT./21</t>
  </si>
  <si>
    <t>4695-A</t>
  </si>
  <si>
    <t xml:space="preserve">MAYKIN DAHIANA RIJO </t>
  </si>
  <si>
    <t xml:space="preserve"> MANUEL ANTONIO LAUREANO                </t>
  </si>
  <si>
    <t xml:space="preserve"> LUIS ALBERTO FILOYEN LUCIANO</t>
  </si>
  <si>
    <t xml:space="preserve">CARLOS RIJO GUERRERO   </t>
  </si>
  <si>
    <t>PATRICIA YANORET HACHE  ESPINOSA</t>
  </si>
  <si>
    <t>DOMINGO ORTEGA CONCEPCION</t>
  </si>
  <si>
    <t>LUISA NATIVIDAD GOMEZ FERRAN</t>
  </si>
  <si>
    <t>MIGUEL ANGEL SOLANO HERNANDEZ</t>
  </si>
  <si>
    <t>MIGUEL ANTONIO VASQUEZ CEDEÑO</t>
  </si>
  <si>
    <t xml:space="preserve">LEIDA ALTAGRACIA LUIS HUHES </t>
  </si>
  <si>
    <t>MANUEL ANTONIO PAULINO</t>
  </si>
  <si>
    <t>SIMEON TADEO CONTRERAS</t>
  </si>
  <si>
    <t>VICTOR MANUEL JOSE ROSARIO</t>
  </si>
  <si>
    <t>MIGUEL A. NUÑEZ</t>
  </si>
  <si>
    <t>ANA YUDERKA RODRIGUEZ</t>
  </si>
  <si>
    <t>SERGIO J. PEREZ M.</t>
  </si>
  <si>
    <t>MILAGROS D VALLE ARRIECHE</t>
  </si>
  <si>
    <t>GISELA MELO</t>
  </si>
  <si>
    <t>SANDRA C. DE LA CRUZ</t>
  </si>
  <si>
    <t>JHOWANDER A. CASTILLO</t>
  </si>
  <si>
    <t>FRANCISCO J. POUERIE CEDEÑO</t>
  </si>
  <si>
    <t>JOSUE G. ORTIZ M.</t>
  </si>
  <si>
    <t>FELIX ANTONIO SANTANA RIVERA</t>
  </si>
  <si>
    <t xml:space="preserve">ENNY BETHANIA PEREZ DE ESPIRITUSANTOS  </t>
  </si>
  <si>
    <t xml:space="preserve">ROBERTO MEJIA   </t>
  </si>
  <si>
    <t xml:space="preserve">BRANDER JAVIER RAMIREZ ZORRILLA    </t>
  </si>
  <si>
    <t>ENFOQUE DIGITAL SRL</t>
  </si>
  <si>
    <t>SOMOS INDUSTRIAL SRL</t>
  </si>
  <si>
    <t>REPOSICION FALTANTE CAJA CHICA</t>
  </si>
  <si>
    <t>DESCUENTO PRESTAMO</t>
  </si>
  <si>
    <t>TOMAS PEÑA</t>
  </si>
  <si>
    <t xml:space="preserve">SERGIO PEREZ JIMENEZ </t>
  </si>
  <si>
    <t xml:space="preserve">BANRESERVAS     </t>
  </si>
  <si>
    <t xml:space="preserve"> OPTICA AMERICANA </t>
  </si>
  <si>
    <t xml:space="preserve">ALBERTO FLORENTINO DE LA ROSA   </t>
  </si>
  <si>
    <t xml:space="preserve">RHADAMES CEBALLOS ASTACIO </t>
  </si>
  <si>
    <t>REPOSICION RONDO CAJA CHICA</t>
  </si>
  <si>
    <t>LUIS MANUEL FELIPE BEATRIS</t>
  </si>
  <si>
    <t>SALARIO</t>
  </si>
  <si>
    <t xml:space="preserve">MARIA ISABEL ESPIRITUSANTO DE JESUS      </t>
  </si>
  <si>
    <t xml:space="preserve">ASP- COAAROM      </t>
  </si>
  <si>
    <t>PABLO JAVIER REYES BAEZ</t>
  </si>
  <si>
    <t>ADRIAN ADAMES CASTRO</t>
  </si>
  <si>
    <t>SALARIO 15,263.22. /3,500.00 BONO</t>
  </si>
  <si>
    <t>KEMEL OMAR NEMER ABUAWAD</t>
  </si>
  <si>
    <t>LEGALES</t>
  </si>
  <si>
    <t>DESCTO. COLABORADORES</t>
  </si>
  <si>
    <t>SUELDO</t>
  </si>
  <si>
    <t>CHOFER IGUALADO DIRECTOR</t>
  </si>
  <si>
    <t>TSS DICIEMBRE 2021</t>
  </si>
  <si>
    <t>MATERIALES DE REDES</t>
  </si>
  <si>
    <t>MAYOL &amp; CO., S.R.L.</t>
  </si>
  <si>
    <t>DESARROLLOS SANCAS CORRESPONDE A OCT./21</t>
  </si>
  <si>
    <t>REPORTE TRANSFERENCIA EXCELL</t>
  </si>
  <si>
    <t>MAGNA SOLICITADO A TRAVES DE CHEQUE PERO PAGADO MEDIANTE TRANSFERENCIA.  POR ESO NO ESTA INCLUIDO EN SISTEMA</t>
  </si>
  <si>
    <t>REPORTE CHEQUES  SISTEMA</t>
  </si>
  <si>
    <t>REPORTES TRANSFERENCIAS Y CHEQUES DICIEMBRE 2021</t>
  </si>
  <si>
    <t>TOTAL DE EGRESOS POR  CHEQUES</t>
  </si>
  <si>
    <t>TRANSFERENCIA GUBERNAMENTAL APORTES CORRIENTE</t>
  </si>
  <si>
    <t>PAGO HORAS EXTRAS DICIEMBRE 2021</t>
  </si>
  <si>
    <t>PAGO INCENTIVO DICIEMBRE 2021</t>
  </si>
  <si>
    <t>13/1/2022</t>
  </si>
  <si>
    <t>14/1/2022</t>
  </si>
  <si>
    <t>15/1/2022</t>
  </si>
  <si>
    <t>17/1/2022</t>
  </si>
  <si>
    <t>18/1/2022</t>
  </si>
  <si>
    <t>19/1/2022</t>
  </si>
  <si>
    <t>20/1/2022</t>
  </si>
  <si>
    <t>21/1/2022</t>
  </si>
  <si>
    <t>22/1/2022</t>
  </si>
  <si>
    <t>23/1/2022</t>
  </si>
  <si>
    <t>24/1/2022</t>
  </si>
  <si>
    <t>25/1/2022</t>
  </si>
  <si>
    <t>26/1/2022</t>
  </si>
  <si>
    <t>28/1/2022</t>
  </si>
  <si>
    <t>29/1/2022</t>
  </si>
  <si>
    <t>31/1/2022</t>
  </si>
  <si>
    <t xml:space="preserve">PAGO INCENTIVO </t>
  </si>
  <si>
    <t>NESTOR NUÑEZ</t>
  </si>
  <si>
    <t>TOÑITO PABLO Y SUCESORES SRL</t>
  </si>
  <si>
    <t>DISTRIBUIDORA DE GOMAS TRINIDAD SRL</t>
  </si>
  <si>
    <t>RAMON ANTONIO MELO ALCANTARA</t>
  </si>
  <si>
    <t>CENTRO DE GOMAS Y ACCESORIOS HERRERA RODRIGUEZ SRL</t>
  </si>
  <si>
    <t xml:space="preserve">PAGO DE TELEFONO </t>
  </si>
  <si>
    <t>ELIAS FRANZUA POLO</t>
  </si>
  <si>
    <t>LUPA UBIERA</t>
  </si>
  <si>
    <t>CESAR ELIAS RICHARDSON FIGUEROA</t>
  </si>
  <si>
    <t>LICDA. ANA MARIA GUERRERO RIJO</t>
  </si>
  <si>
    <t>ALMACEN FERRETERIA DEL DETALLISTA</t>
  </si>
  <si>
    <t>PAPELERIA ROMANA SRL</t>
  </si>
  <si>
    <t>OPTICA AMERICANA</t>
  </si>
  <si>
    <t xml:space="preserve">                                                                                             Lic. Lady Ubiera / Enc. Contabilidad</t>
  </si>
  <si>
    <t>BALDERA COMERCIAL AGROINDUSTRIAL SRL</t>
  </si>
  <si>
    <t>OMEGA TECH SA</t>
  </si>
  <si>
    <t>CONSTRUCTORA INMOBILIARIA B &amp; V SRL</t>
  </si>
  <si>
    <t>OJO: ANTES DE IMPRIMIR EL REPORTE, VERIFICAR LOS BALANCES EN SISTEMA DE LAS</t>
  </si>
  <si>
    <t>CUENTAS APORTES, CTAS. CONTABLES CORRIENTES</t>
  </si>
  <si>
    <t xml:space="preserve">                                                                                            Lic. Dominga Güilamo / Directora Adm. y Financiera</t>
  </si>
  <si>
    <t>Lic. Matías Pilier / Auditor Interno</t>
  </si>
  <si>
    <t>EGRESOS MEDIANTE TRANSFERENCIA FONDO ESPECIALES 210-1037100</t>
  </si>
  <si>
    <t>ZAMORA AUTO ADORNOS SRL</t>
  </si>
  <si>
    <t>JUNIOR JOSE PEREZ RODRIGUEZ</t>
  </si>
  <si>
    <t>IMPREPAPEL RIO DULCE SRL</t>
  </si>
  <si>
    <t>OTROS HONORARIOS</t>
  </si>
  <si>
    <t>ISR RETENIDO DIC. 2021</t>
  </si>
  <si>
    <t>27/1/2022</t>
  </si>
  <si>
    <t>MANUEL ROSARIO PEREZ</t>
  </si>
  <si>
    <t>JOSE FRANCISCO POURIET</t>
  </si>
  <si>
    <t>MIGUEL ANGEL DE GRACIA MERCEDES</t>
  </si>
  <si>
    <t>Del 01 al 28 de febrero 2022</t>
  </si>
  <si>
    <t>43548</t>
  </si>
  <si>
    <t>43549</t>
  </si>
  <si>
    <t>EDUARD ALEXIS ESPIRITUSANTO CASTILLO</t>
  </si>
  <si>
    <t>43550</t>
  </si>
  <si>
    <t xml:space="preserve">JOSE MIGUEL OLIVIER CRUZ     </t>
  </si>
  <si>
    <t>43551</t>
  </si>
  <si>
    <t xml:space="preserve">COLECTOR DE IMPUESTOS INTERNOS   </t>
  </si>
  <si>
    <t>43552</t>
  </si>
  <si>
    <t>LUISA MIGUELINA DE LA CRUZ BENITEZ</t>
  </si>
  <si>
    <t>43553</t>
  </si>
  <si>
    <t>43554</t>
  </si>
  <si>
    <t>IGNACIO BRITO FRANCISCO</t>
  </si>
  <si>
    <t>43555</t>
  </si>
  <si>
    <t>43556</t>
  </si>
  <si>
    <t>43557</t>
  </si>
  <si>
    <t>SANDRA ARRINDELL YAN</t>
  </si>
  <si>
    <t>43558</t>
  </si>
  <si>
    <t>43559</t>
  </si>
  <si>
    <t>43560</t>
  </si>
  <si>
    <t>BRANDER JAVIER RAMIREZ ZORRILLA</t>
  </si>
  <si>
    <t>43561</t>
  </si>
  <si>
    <t>43562</t>
  </si>
  <si>
    <t>43563</t>
  </si>
  <si>
    <t>43564</t>
  </si>
  <si>
    <t>43565</t>
  </si>
  <si>
    <t>MAGELIA INDHIRA GUERRERO ELLIS</t>
  </si>
  <si>
    <t>43566</t>
  </si>
  <si>
    <t>POZOS Y FILTRANTES ANGEL PUELLO SRL</t>
  </si>
  <si>
    <t>43567</t>
  </si>
  <si>
    <t>43568</t>
  </si>
  <si>
    <t>43569</t>
  </si>
  <si>
    <t>ALTICE DOMINICANA S.A</t>
  </si>
  <si>
    <t>SUMATEP SRL</t>
  </si>
  <si>
    <t>PAGO DE PROVEEDOR</t>
  </si>
  <si>
    <t>PAGO DE ENERGIA ELECTRICA</t>
  </si>
  <si>
    <t>PAGO DE MANUTENCION</t>
  </si>
  <si>
    <t>SEGURO EXCLUSIVO</t>
  </si>
  <si>
    <t>SRA. DENIA RIJO</t>
  </si>
  <si>
    <t>KEMEL OMAR NEMER ABWAUAD</t>
  </si>
  <si>
    <t>TOMAS SILVESTRE</t>
  </si>
  <si>
    <t>SR. JEFRI FRANCISCO MELO</t>
  </si>
  <si>
    <t>SRA. KENIA CAYETANO</t>
  </si>
  <si>
    <t>GABRIEL DE JESUS ZAPATA</t>
  </si>
  <si>
    <t>SRA. ALTAGRACIA SANTANA</t>
  </si>
  <si>
    <t>SRA. YORLENY CAYETANO</t>
  </si>
  <si>
    <t>DR. LUIS ARMANDO MUÑOZ</t>
  </si>
  <si>
    <t>MAYBEL S R L</t>
  </si>
  <si>
    <t>FERRETERIA DETALLISTA</t>
  </si>
  <si>
    <t>DESARROLLOS SANCAS</t>
  </si>
  <si>
    <t>EMPRESA DISTRIBUIDORA DE ENERGIA</t>
  </si>
  <si>
    <t>ACUAPLANTA INGENIERIA SRL</t>
  </si>
  <si>
    <t>14/2/2022</t>
  </si>
  <si>
    <t>SRA. JOSELIS MACARIO</t>
  </si>
  <si>
    <t>SRA. PROVIDA DEL ROSARIO</t>
  </si>
  <si>
    <t>ALMACENES DEL NORTE</t>
  </si>
  <si>
    <t>RESPUESTOS RAP SRL</t>
  </si>
  <si>
    <t>IMPRESORA CHAVON</t>
  </si>
  <si>
    <t>MATTIUS MUCH SRL</t>
  </si>
  <si>
    <t>CASA DOÑA MARCIA CADOMA SRL</t>
  </si>
  <si>
    <t>ELIEZER DOUGLAS JIMENEZ</t>
  </si>
  <si>
    <t>TMQ DOMINICANA SA</t>
  </si>
  <si>
    <t>4822 B</t>
  </si>
  <si>
    <t>SILVIO ANGEL LANGOMAS</t>
  </si>
  <si>
    <t>YOCASTA EUNICE DE PEÑA</t>
  </si>
  <si>
    <t>SR. VICTOR DE OLEO</t>
  </si>
  <si>
    <t>4853 A</t>
  </si>
  <si>
    <t>VICTOR C. SEMPER</t>
  </si>
  <si>
    <t>4853 B</t>
  </si>
  <si>
    <t>28/2/2022</t>
  </si>
  <si>
    <t>LUIS MARIA FLORIMON REYES</t>
  </si>
  <si>
    <t>OLIVO CEDEÑO</t>
  </si>
  <si>
    <t>JOSE JOAQUIN MOTA CALDERON</t>
  </si>
  <si>
    <t>PAGO DEL IR-3 ENERO 2022</t>
  </si>
  <si>
    <t>PAGO DE IGUALA</t>
  </si>
  <si>
    <t>DONACION Y CONTRIBUCCION</t>
  </si>
  <si>
    <t>ALQUILER DEL VEHICULO</t>
  </si>
  <si>
    <t>REPOSICION DE CAJA CHICA</t>
  </si>
  <si>
    <t>REPOSICION DE FONDO E.</t>
  </si>
  <si>
    <t>PAGO DE PREVOODORES</t>
  </si>
  <si>
    <t>DIETA MIEMBRO DEL CONSEJO</t>
  </si>
  <si>
    <t>DIETA MIEMBROS DEL CONSEJO</t>
  </si>
  <si>
    <t>SR. ALBERTO BERAS</t>
  </si>
  <si>
    <t>SRA. JACQUELINE FERNANDEZ</t>
  </si>
  <si>
    <t>DR. WANDY BATISTA GOMEZ</t>
  </si>
  <si>
    <t>SR. JOSEPH PILIER</t>
  </si>
  <si>
    <t>HILDA LOPEZ/ JUAN ADAMES</t>
  </si>
  <si>
    <t>SR. FAVIO A NOEL</t>
  </si>
  <si>
    <t>LICDA. ANA MARIA GUERRERO</t>
  </si>
  <si>
    <t>SRA. IVELISSE MERCEDES</t>
  </si>
  <si>
    <t>FERRETERIA DEL DETALLISTA</t>
  </si>
  <si>
    <t>CLAMARA HN SRL</t>
  </si>
  <si>
    <t>AUTO RESPUESTOS  SANDRO</t>
  </si>
  <si>
    <t>SOLUCIONES TECNICAS DALIB</t>
  </si>
  <si>
    <t>SR. RODOLFO A CHAVEZ</t>
  </si>
  <si>
    <t>SR. ADRIAN AGRAMONTE</t>
  </si>
  <si>
    <t>SR. BIENVENIDO RODRIGUEZ</t>
  </si>
  <si>
    <t>TALLERES RAP</t>
  </si>
  <si>
    <t>RESPUESTOS RAP</t>
  </si>
  <si>
    <t>CESAR ELIAS RICHARDSON</t>
  </si>
  <si>
    <t>SR. MANUEL VALENTIN SANCHEZ</t>
  </si>
  <si>
    <t>17/2/2022</t>
  </si>
  <si>
    <t>16/2/2022</t>
  </si>
  <si>
    <t>MABAZ</t>
  </si>
  <si>
    <t>MAYOL &amp; CO SRL</t>
  </si>
  <si>
    <t>PAGO A PROVEEDOR</t>
  </si>
  <si>
    <t>MOLPI SRL</t>
  </si>
  <si>
    <t>FARMACIA BANCOLA SRL</t>
  </si>
  <si>
    <t>SRA. RAMONA SANTANA</t>
  </si>
  <si>
    <t>SR. MANUEL  V.  CEDEÑO</t>
  </si>
  <si>
    <t>INVERCIONES CEDEÑO</t>
  </si>
  <si>
    <t>TALLERES RAP SRL</t>
  </si>
  <si>
    <t>SERVICIOS ALIMENTICIOS CARNICOS Y M.</t>
  </si>
  <si>
    <t>MAYOL &amp; CO. SRL</t>
  </si>
  <si>
    <t>SR. JUAN ROSARIO</t>
  </si>
  <si>
    <t>LIBRERIA LA AVIACION</t>
  </si>
  <si>
    <t>INVERCIONES CEDEÑO MENDOZA</t>
  </si>
  <si>
    <t>VICENTE HERNANDEZ REYNA</t>
  </si>
  <si>
    <t>T-2</t>
  </si>
  <si>
    <t>ALMACENES DEL ESTE</t>
  </si>
  <si>
    <t>FERRETERIA ELIZABETH</t>
  </si>
  <si>
    <t>INVERSIONES CEDEÑO MENDOZA</t>
  </si>
  <si>
    <t>RESPUESTO RAP SRL</t>
  </si>
  <si>
    <t>DISTRIBUIDORAS DE GOMAS TRINIDAD</t>
  </si>
  <si>
    <t>SR. MATEO CASTILLO</t>
  </si>
  <si>
    <t>SR. ANDRES PERALTA</t>
  </si>
  <si>
    <t>Lic. Kirsy Sanchez/ Aux. Contabilidad</t>
  </si>
  <si>
    <t>17/02/2022</t>
  </si>
  <si>
    <t>PRODUCTOS ORIENTAL SALLITAS</t>
  </si>
  <si>
    <t>18/2/2022</t>
  </si>
  <si>
    <t>Del 01 al 31 de marzo 2022</t>
  </si>
  <si>
    <t>SR. RAFAEL OZUNA</t>
  </si>
  <si>
    <t>DONACION Y CONTRIBUCION</t>
  </si>
  <si>
    <t>BELLON</t>
  </si>
  <si>
    <t xml:space="preserve">PAGO DE PROVEEDORES </t>
  </si>
  <si>
    <t>JUAN ANT. ADAMES / HILDA M. LOPEZ</t>
  </si>
  <si>
    <t xml:space="preserve">DIETA MIEMBRO DEL CONSEJO </t>
  </si>
  <si>
    <t>JOSEPH PILIER</t>
  </si>
  <si>
    <t>ALMUERZO DE LOS GUARDIAS</t>
  </si>
  <si>
    <t>CLAMARA  H SRL</t>
  </si>
  <si>
    <t>IVELISSE MERCEDES</t>
  </si>
  <si>
    <t>LICDA. ANA MARIA ALMUERZO</t>
  </si>
  <si>
    <t>FAVIO A NOEL</t>
  </si>
  <si>
    <t>JACQUELINE HERNANDEZ</t>
  </si>
  <si>
    <t>SR.ALBERTO BERAS</t>
  </si>
  <si>
    <t>DR. WANDY BATISTA</t>
  </si>
  <si>
    <t>SRA. DULCE MARIA DE LA CRUZ</t>
  </si>
  <si>
    <t>DOMINGO DE JESUS CACERES BASTARDOS</t>
  </si>
  <si>
    <t>JULIO H CLAXTON/ARISMENDY VARGAS MEJIA</t>
  </si>
  <si>
    <t>SR. ENRIQUE DECHAMPS</t>
  </si>
  <si>
    <t>SRA.ALTAGRACIA SANTANA</t>
  </si>
  <si>
    <t>LIC. DOMINGA GUILAMO</t>
  </si>
  <si>
    <t>FRANCISCO MEJIA</t>
  </si>
  <si>
    <t>JUAN HERRERA / GIOVANNI HERRERA JAVIER</t>
  </si>
  <si>
    <t>SRA.FIORDALIZA SANCHEZ</t>
  </si>
  <si>
    <t>JOSE T. PEÑA</t>
  </si>
  <si>
    <t>JULIO ALB.RIJO LAPPOST / YOHEL NUÑEZ</t>
  </si>
  <si>
    <t>KENIA CAYETANO</t>
  </si>
  <si>
    <t>LUCIA LAUREANO /ANYI MARLENE CONTRERAS</t>
  </si>
  <si>
    <t>SRA. MERCEDEZ JUANA MATHIE</t>
  </si>
  <si>
    <t>SIRA RODRIGUEZ</t>
  </si>
  <si>
    <t>SATURNINO MEJIA/ DAYNA MANZANO</t>
  </si>
  <si>
    <t>KEMEL OMAR NEMER</t>
  </si>
  <si>
    <t>JUANA ESTHER APOLONIA</t>
  </si>
  <si>
    <t>JOSE ALBERTO ZORRILLA</t>
  </si>
  <si>
    <t>SRA. MARIA A MIESES</t>
  </si>
  <si>
    <t>DISTRIBUIDORAS DE GOMAS TRINIDAD SRL</t>
  </si>
  <si>
    <t>AGUA EL EDEN</t>
  </si>
  <si>
    <t>LIC.JHOWANDER CASTILLO</t>
  </si>
  <si>
    <t>COMPENSACION POR TRABAJO</t>
  </si>
  <si>
    <t>LIC. KIRSY SANCHEZ</t>
  </si>
  <si>
    <t>JEIFREND SANTANA</t>
  </si>
  <si>
    <t>CARLITO PIO</t>
  </si>
  <si>
    <t>DOMINGA GUILAMO</t>
  </si>
  <si>
    <t>LIC.DOMINGA GUILAMO</t>
  </si>
  <si>
    <t>INCEMESA</t>
  </si>
  <si>
    <t>4985 A</t>
  </si>
  <si>
    <t>SANDRA VENTURA</t>
  </si>
  <si>
    <t>ACUAPLANTA INGENIERIA</t>
  </si>
  <si>
    <t>14/3/2022</t>
  </si>
  <si>
    <t>15/3/2022</t>
  </si>
  <si>
    <t>MAYBEL</t>
  </si>
  <si>
    <t>MANUEL V. CEDEÑO</t>
  </si>
  <si>
    <t>D AZA TECNOLOGIA</t>
  </si>
  <si>
    <t>PAPELERIA ROMANA</t>
  </si>
  <si>
    <t>DR.WANDY BATISTA</t>
  </si>
  <si>
    <t>REEMBOLSO</t>
  </si>
  <si>
    <t>AUTO RESPUESTOS SANDRO</t>
  </si>
  <si>
    <t>15/03/2022</t>
  </si>
  <si>
    <t>BALDERA COMERCIAL AGRO</t>
  </si>
  <si>
    <t>SOLUMAN INDUSTRIAL</t>
  </si>
  <si>
    <t>17/3/2022</t>
  </si>
  <si>
    <t>18/3/2022</t>
  </si>
  <si>
    <t>BENITO YEDIS</t>
  </si>
  <si>
    <t>JHOWANDER CASTILLO</t>
  </si>
  <si>
    <t>DEVOLUCION DEL SEGURO</t>
  </si>
  <si>
    <t>SEGUROS UNIVERSAL</t>
  </si>
  <si>
    <t>21/3/2022</t>
  </si>
  <si>
    <t>FLOR REPOSTERIA / BASILIA</t>
  </si>
  <si>
    <t>22/3/2022</t>
  </si>
  <si>
    <t>RAYMON J. ESPIRITUSANTOS</t>
  </si>
  <si>
    <t xml:space="preserve">JUAN MANUEL PATRICIO </t>
  </si>
  <si>
    <t>OMEGA TECH</t>
  </si>
  <si>
    <t>SERVICIOS Y PRODUCCIONES FE SRL</t>
  </si>
  <si>
    <t>SOMOS INDUSTRIAL</t>
  </si>
  <si>
    <t>FRANCISCO BIENVENIDO SANTILLANA</t>
  </si>
  <si>
    <t>CINTHIA MARTINEZ JIMENEZ</t>
  </si>
  <si>
    <t>EUROMOTORS</t>
  </si>
  <si>
    <t>MAPFRE BHD</t>
  </si>
  <si>
    <t>ANGELO HERNANDEZ</t>
  </si>
  <si>
    <t>13/2/2022</t>
  </si>
  <si>
    <t>15/2/2022</t>
  </si>
  <si>
    <t>19/2/2022</t>
  </si>
  <si>
    <t>20/2/2022</t>
  </si>
  <si>
    <t>21/2/2022</t>
  </si>
  <si>
    <t>22/2/2022</t>
  </si>
  <si>
    <t>23/2/2022</t>
  </si>
  <si>
    <t>24/2/2022</t>
  </si>
  <si>
    <t>25/2/2022</t>
  </si>
  <si>
    <t>26/2/2022</t>
  </si>
  <si>
    <t>27/2/2022</t>
  </si>
  <si>
    <t>ESPINAL PEREZ &amp; ASOCIADOS</t>
  </si>
  <si>
    <t>JOSE DOLORES TERRENO CAIRO</t>
  </si>
  <si>
    <t>BRANDER JAVIER RAMIREZ</t>
  </si>
  <si>
    <t>JOSE MIGUEL OLIVER CRUZ</t>
  </si>
  <si>
    <t>ALQUILER DEL LOCAL</t>
  </si>
  <si>
    <t>EDUARD ALEXIS ESPIRITUSANTOS</t>
  </si>
  <si>
    <t>TESORERIA DE LA SEGURIDAD</t>
  </si>
  <si>
    <t>ELICEN DELICEN LUIS</t>
  </si>
  <si>
    <t>PAGO DE SUELDO</t>
  </si>
  <si>
    <t>COLECTOR DE IMPUESTOS</t>
  </si>
  <si>
    <t>PAGO DE FUNERARIA</t>
  </si>
  <si>
    <t>BANRESERVAS</t>
  </si>
  <si>
    <t>PAGO DE EMPLEADO FELIZ</t>
  </si>
  <si>
    <t>SUMATEP</t>
  </si>
  <si>
    <t>RONY MIESES VICIOSO</t>
  </si>
  <si>
    <t>MARIO JIMENEZ DE LA ROSA</t>
  </si>
  <si>
    <t>ALCIBIADES GONZALEZ BELEN</t>
  </si>
  <si>
    <t>EYNSTIN ROSERVEL OSORIA</t>
  </si>
  <si>
    <t>MIGUEL ANGEL MOSCOSO</t>
  </si>
  <si>
    <t>JEYSON JIMENEZ</t>
  </si>
  <si>
    <t>PAGO DE TSS FEB.2022</t>
  </si>
  <si>
    <t>PAGO DE IR-3 FEB.2022</t>
  </si>
  <si>
    <t>SERVICIOS DE SGURIDAD</t>
  </si>
  <si>
    <t>VICTOR ARTURO GUZMAN</t>
  </si>
  <si>
    <t>ZOILO ANT.SANTILLAN</t>
  </si>
  <si>
    <t>16/3/2022</t>
  </si>
  <si>
    <t>OPTICA AMERIACANA</t>
  </si>
  <si>
    <t>DESCUENTO DE OPTICA</t>
  </si>
  <si>
    <t>JOSE ANTONIO MARTINEZ</t>
  </si>
  <si>
    <t>21/03/2022</t>
  </si>
  <si>
    <t>ALTICE DOMINICANA SA</t>
  </si>
  <si>
    <t>PAGO IR-17 ENERO 2022</t>
  </si>
  <si>
    <t>PAGO IR-17 FEBRERO 2022</t>
  </si>
  <si>
    <t>SUMAYELIN ALEXANDRA</t>
  </si>
  <si>
    <t>PAGO INCENTIVO COMERCIAL</t>
  </si>
  <si>
    <t>JOSE MANAURYS PERDOMO GUERRERO</t>
  </si>
  <si>
    <t>24/3/2022</t>
  </si>
  <si>
    <t>SERVICIOS DE RESPUESTOS GUZMAN ALBA SRL</t>
  </si>
  <si>
    <t>FARMACIA BANCOLA</t>
  </si>
  <si>
    <t>CESAR RAMON COLDERO GIBBS</t>
  </si>
  <si>
    <t>ELICIEN DELICEN DE LOS SANTOS</t>
  </si>
  <si>
    <t>30/3/2022</t>
  </si>
  <si>
    <t>KEITHER MAYOBANEX RIJO LOPEZ</t>
  </si>
  <si>
    <t>PAGO DE IGUALA / CHOFER D.</t>
  </si>
  <si>
    <t>FINISHED PRODUCTS HANDLE SRL</t>
  </si>
  <si>
    <t>13/3/2022</t>
  </si>
  <si>
    <t>19/3/2022</t>
  </si>
  <si>
    <t>20/3/2022</t>
  </si>
  <si>
    <t>23/3/2022</t>
  </si>
  <si>
    <t>25/3/2022</t>
  </si>
  <si>
    <t>26/3/2022</t>
  </si>
  <si>
    <t>27/3/2022</t>
  </si>
  <si>
    <t>28/3/2022</t>
  </si>
  <si>
    <t>29/3/2022</t>
  </si>
  <si>
    <t>31/3/2022</t>
  </si>
  <si>
    <t>5038 A</t>
  </si>
  <si>
    <t>5038 B</t>
  </si>
  <si>
    <t>ROSA MARIA MEJIA SILVESTRE</t>
  </si>
  <si>
    <t>LCDA. CINTHIA JIMENEZ</t>
  </si>
  <si>
    <t>REEMBOLSO A LA BENEFICIARIA</t>
  </si>
  <si>
    <t>4989 A</t>
  </si>
  <si>
    <t>ELAINE E. MEJIA AYBAR</t>
  </si>
  <si>
    <t>KAREN NOEMI BERAS / JEFRY MELO</t>
  </si>
  <si>
    <t>PAGO HORAS EXTRAS MES DE ENERO 2022</t>
  </si>
  <si>
    <t>-</t>
  </si>
  <si>
    <t>25/03/2022</t>
  </si>
  <si>
    <t>PAGO HORAS EXTRAS FEBRERO 2022</t>
  </si>
  <si>
    <t>PAGO INCENTIVO FEBRERO 2022</t>
  </si>
  <si>
    <t>PAGO NOMINA  FEBRERO 2022</t>
  </si>
  <si>
    <t>13/4/2022</t>
  </si>
  <si>
    <t>14/4/2022</t>
  </si>
  <si>
    <t>15/4/2022</t>
  </si>
  <si>
    <t>16/4/2022</t>
  </si>
  <si>
    <t>17/4/2022</t>
  </si>
  <si>
    <t>18/4/2022</t>
  </si>
  <si>
    <t>19/4/2022</t>
  </si>
  <si>
    <t>20/4/2022</t>
  </si>
  <si>
    <t>21/4/2022</t>
  </si>
  <si>
    <t>22/4/2022</t>
  </si>
  <si>
    <t>23/4/2022</t>
  </si>
  <si>
    <t>24/4/2022</t>
  </si>
  <si>
    <t>BALDROS CONSTRUCCIONES</t>
  </si>
  <si>
    <t>OSCAR DE LA ROSA MERCEDES</t>
  </si>
  <si>
    <t>PAGO DE CAJA CHICA</t>
  </si>
  <si>
    <t>ROBERTO RODRIGUEZ</t>
  </si>
  <si>
    <t>JUANA MARIA SANTANA</t>
  </si>
  <si>
    <t>INGRIT AUILDA TEJADA</t>
  </si>
  <si>
    <t>BERONICA JINET TEJADA</t>
  </si>
  <si>
    <t>YAJAIRA TEJADA CEBALLOS</t>
  </si>
  <si>
    <t>D LESLIE TALLER INDUSTRIAL</t>
  </si>
  <si>
    <t>EPP INTERNATIONAL SRL</t>
  </si>
  <si>
    <t>JOSE MANAURYS PERDOMO</t>
  </si>
  <si>
    <t>25/4/2022</t>
  </si>
  <si>
    <t>CIPRIAN MANZUETA</t>
  </si>
  <si>
    <t>MATIAS PILIER</t>
  </si>
  <si>
    <t xml:space="preserve">SILVIO A. LANGOMAS </t>
  </si>
  <si>
    <t>JOSE JOAQUIN TAVAREZ</t>
  </si>
  <si>
    <t>ARISMENDY VARGAS MEJIA</t>
  </si>
  <si>
    <t>JUANA ESTHER POLONIA</t>
  </si>
  <si>
    <t>KAREN NOEMI BERAS</t>
  </si>
  <si>
    <t>JOSE TOMAS PEÑA</t>
  </si>
  <si>
    <t>MERCEDES JUANA MATHIE</t>
  </si>
  <si>
    <t>SEGURO UNIVERSAL SA</t>
  </si>
  <si>
    <t>SEGURO UNIVERSAL COMPLEMENTARIO</t>
  </si>
  <si>
    <t>LICDA. JACQUELINE FERNANDEZ</t>
  </si>
  <si>
    <t>ING. JOSEPH PILIER</t>
  </si>
  <si>
    <t>AGUA EDEN SRL</t>
  </si>
  <si>
    <t>AUTO RESPUESTO SANDRO SRL</t>
  </si>
  <si>
    <t>MAYBEL SRL</t>
  </si>
  <si>
    <t>SERGIO PEREZ MENDOZA</t>
  </si>
  <si>
    <t>ELECTROMECANICA MARTINEZ</t>
  </si>
  <si>
    <t>SUPLIDORA LA ORIENTAL</t>
  </si>
  <si>
    <t>CONSTRUCTORA INMOVILIARIA SRL</t>
  </si>
  <si>
    <t>LIC. JHOWANDER A. CASTILLO</t>
  </si>
  <si>
    <t>ALMACENES DEL DETALLISTA</t>
  </si>
  <si>
    <t>BELLON SA</t>
  </si>
  <si>
    <t>FERRETERIA ELIZABETH EIRL</t>
  </si>
  <si>
    <t>RODOLFO CHAVEZ PEÑA</t>
  </si>
  <si>
    <t>PAGO INCENTIVO MARZO 2022</t>
  </si>
  <si>
    <t>PAGO HORAS EXTRAS MARZO 2022</t>
  </si>
  <si>
    <t>5065 A</t>
  </si>
  <si>
    <t>5065 B</t>
  </si>
  <si>
    <t>26/4/2022</t>
  </si>
  <si>
    <t>27/4/2022</t>
  </si>
  <si>
    <t>28/4/2022</t>
  </si>
  <si>
    <t>29/4/2022</t>
  </si>
  <si>
    <t>30/4/2022</t>
  </si>
  <si>
    <t>RAMONA SANTANA</t>
  </si>
  <si>
    <t>ANGELICA MARIA VILORIO SOSA</t>
  </si>
  <si>
    <t>RAFAEL VLADIMIR CIPRIAN MORALES</t>
  </si>
  <si>
    <t>INCENTIVO Y COMPENSACION</t>
  </si>
  <si>
    <t>PERLA MACIER HERNANDEZ</t>
  </si>
  <si>
    <t>CAONEX ERNESTO DE LOS SANTOS</t>
  </si>
  <si>
    <t>POZOS Y FILTRANTES ANGEL</t>
  </si>
  <si>
    <t>LUPA UBIERA MERCEDES</t>
  </si>
  <si>
    <t>RUBEN ANTONIO CONTRERAS</t>
  </si>
  <si>
    <t>FRANCISCO B. SANTILLANA</t>
  </si>
  <si>
    <t>PAGOS VIA SIGEF</t>
  </si>
  <si>
    <t>PAGOS VIAS SIGEF</t>
  </si>
  <si>
    <t>NOMINA X PAGAR ,TSS Y IMPUESTO SOBRE LA RENTA CORRESPONDIENTE A MARZO 2022</t>
  </si>
  <si>
    <t>TOTAL EGRESOS TRANSFERENCIAS A TRAVEZ DEL SIGEF</t>
  </si>
  <si>
    <t>OTROS EGRESOS MEDIANTE TRANSFERENCIA FONDO GENERAL 210-1031650</t>
  </si>
  <si>
    <t>ALMUERZO SEGURIDAD CALETA</t>
  </si>
  <si>
    <t>INGRESOS POR EL SIGEF</t>
  </si>
  <si>
    <t xml:space="preserve">TRANSFERENCIA  APORTES CAPITAL </t>
  </si>
  <si>
    <t>TRANSFERENCIA APORTE ENERGIA ELECTRICA (MARZO 2022)</t>
  </si>
  <si>
    <t>TRANSFERENCIA APORTES CORRIENTE</t>
  </si>
  <si>
    <t>TRANSFERENCIA APORTES ENERGIA ELECTRICA</t>
  </si>
  <si>
    <t>INGRESOS POR DEDUCCION RECIBIDA (INVERSION) ENERO 2022</t>
  </si>
  <si>
    <t>INGRESOS POR DEDUCCION RECIBIDA (INVERSION) FEBRERO 2022</t>
  </si>
  <si>
    <t>INGRESOS POR DEDUCCION RECIBIDA (NOMINA) ENERO 2022</t>
  </si>
  <si>
    <t>INGRESOS POR DEDUCCION RECIBIDAS (ELECTRICIDAD) ENERO 2022</t>
  </si>
  <si>
    <t>INGRESOS POR DEDUCCION RECIBIDAS (ELECTRICIDAD) FEBRERO 2022</t>
  </si>
  <si>
    <t>ENERGIA ELECTRICA DICIEMBRE 2021</t>
  </si>
  <si>
    <t>COMPAÑIA DE TELEFONOS</t>
  </si>
  <si>
    <t>( EL MONTO PAGADO)</t>
  </si>
  <si>
    <t>COMBUSTIBLE DE LOS VEHICULOS</t>
  </si>
  <si>
    <t>ENERGIA ELECTRICA ENERO 2022</t>
  </si>
  <si>
    <t>ENERGIA ELECTRICA FEBRERO 2022</t>
  </si>
  <si>
    <t>SE COLOCAN LOS MONTOS PAGADOS  OSEA QUE NO SE PONEN CON EL 5%</t>
  </si>
  <si>
    <t>16/1/2022</t>
  </si>
  <si>
    <t>TRANSFERENCIA APORTE CAPITAL ( MARZO 2022)</t>
  </si>
  <si>
    <t>TRANSFERENCIA  APORTES CORRIENTE ( NOMINA FEBRERO Y MARZO 2022)</t>
  </si>
  <si>
    <t>Del 01 al 30 DE ABRIL 2022</t>
  </si>
  <si>
    <t>TRANSFERENCIA APORTES CORRIENTE (DESVINCULADOS)</t>
  </si>
  <si>
    <t>22/4/2023</t>
  </si>
  <si>
    <t>22/4/2024</t>
  </si>
  <si>
    <t>27/4/2025</t>
  </si>
  <si>
    <t>29/4/2026</t>
  </si>
  <si>
    <t>29/4/2027</t>
  </si>
  <si>
    <t>29/4/2028</t>
  </si>
  <si>
    <t>29/4/2029</t>
  </si>
  <si>
    <t>29/4/2030</t>
  </si>
  <si>
    <t>29/4/2031</t>
  </si>
  <si>
    <t>29/4/2032</t>
  </si>
  <si>
    <t>29/4/2033</t>
  </si>
  <si>
    <t>29/4/2034</t>
  </si>
  <si>
    <t>IMPREPAPEL RIO DULCE  SRL</t>
  </si>
  <si>
    <t>MAXIMO JUNIOR OZORIA BAEZ</t>
  </si>
  <si>
    <t>ARACELIS MERCEDES  LUNA</t>
  </si>
  <si>
    <t>VETERINARIA ECHAVARRIA</t>
  </si>
  <si>
    <t>SERGIO PEREZ JIMENEZ</t>
  </si>
  <si>
    <t>ZOILO ANT. ZANTILLAN</t>
  </si>
  <si>
    <t xml:space="preserve">DERECHOS ADQUIRIDOS </t>
  </si>
  <si>
    <t>YERICAL TEJADA SANTANA</t>
  </si>
  <si>
    <t>JEFFY NEFTALY ANGOMAS</t>
  </si>
  <si>
    <t>GRUPO HILARIO SRL</t>
  </si>
  <si>
    <t>SUMAYELIN ALEXANDRA GUERRERO</t>
  </si>
  <si>
    <t>LICDA. DOMINGA GUILAMO</t>
  </si>
  <si>
    <t>INCENTIVO MES DE MARZO 2022</t>
  </si>
  <si>
    <t>MARIA ALTAGRACIA MIESES RODRIGUEZ</t>
  </si>
  <si>
    <t>LUCIA LAUREANO / ANYI MARLENE</t>
  </si>
  <si>
    <t>JULIO ALBERTO ZORRILLA LAPPOST/ YOHEL  NUÑEZ</t>
  </si>
  <si>
    <t>ALQUILER LOCAL</t>
  </si>
  <si>
    <t xml:space="preserve">SIRA RODRIGUEZ </t>
  </si>
  <si>
    <t>LICDA. ANA MARIA  GUERRERO</t>
  </si>
  <si>
    <t>SR. FAVIO NOEL</t>
  </si>
  <si>
    <t>LICD. IVELISSE MERCEDES MENDEZ</t>
  </si>
  <si>
    <t>LUIS ROSARIO</t>
  </si>
  <si>
    <t>LICDA. IVELISSE MERCEDES</t>
  </si>
  <si>
    <t>JOSE CANASTA ISSA SUCESORES SRL</t>
  </si>
  <si>
    <t>DISTRIBUIDORA  DE GOMAS TRINIDAD SRL</t>
  </si>
  <si>
    <t>LIC. LADY UBIERA RUIZ</t>
  </si>
  <si>
    <t>CELEBRACIONES Y OTRO EVENTO</t>
  </si>
  <si>
    <t>ROSA MARIA MEJIA S.</t>
  </si>
  <si>
    <t xml:space="preserve">D AZA TECNOLOGIA </t>
  </si>
  <si>
    <t>CANARIO DIESEL SRL</t>
  </si>
  <si>
    <t>30/5/2022</t>
  </si>
  <si>
    <t>29/5/2022</t>
  </si>
  <si>
    <t>28/5/2022</t>
  </si>
  <si>
    <t>27/5/2022</t>
  </si>
  <si>
    <t>26/5/2022</t>
  </si>
  <si>
    <t>25/5/2022</t>
  </si>
  <si>
    <t>24/5/2022</t>
  </si>
  <si>
    <t>23/5/2022</t>
  </si>
  <si>
    <t>21/5/2022</t>
  </si>
  <si>
    <t>20/5/2022</t>
  </si>
  <si>
    <t>19/5/2022</t>
  </si>
  <si>
    <t>18/5/2022</t>
  </si>
  <si>
    <t>17/5/2022</t>
  </si>
  <si>
    <t>16/5/2022</t>
  </si>
  <si>
    <t>15/5/2022</t>
  </si>
  <si>
    <t>13/5/2022</t>
  </si>
  <si>
    <t>31/5/2022</t>
  </si>
  <si>
    <t>22/5/2022</t>
  </si>
  <si>
    <t>14/5/2022</t>
  </si>
  <si>
    <t>30/1/2022</t>
  </si>
  <si>
    <t>13/01/2022</t>
  </si>
  <si>
    <t>INGRESOS POR DEDUCCION RECIBIDA (ELECTRICIDAD) DICIEMBRE 2022</t>
  </si>
  <si>
    <t>AJISA ACCIONES JURIDICAS E INMOVILIARIAS</t>
  </si>
  <si>
    <t>RETENCION IR-3 DIC.2021</t>
  </si>
  <si>
    <t>AUTO RESPUESTO EL ARRUGADO SRL</t>
  </si>
  <si>
    <t>SEGURO COMPLEMENTARIO</t>
  </si>
  <si>
    <t>NESTROR NUÑEZ</t>
  </si>
  <si>
    <t>DIDOS SRL</t>
  </si>
  <si>
    <t>PAGO DE TELEFONO</t>
  </si>
  <si>
    <t>IR-17 DICIEMBRE 2021</t>
  </si>
  <si>
    <t>DIETA DE SEGURIDAD CALETA</t>
  </si>
  <si>
    <t xml:space="preserve">BANRESERVAS </t>
  </si>
  <si>
    <t xml:space="preserve">CANCELACION PREST. </t>
  </si>
  <si>
    <t>COMPAÑIA DOMINICANA DE TELEFONOS SA</t>
  </si>
  <si>
    <t>PAGO DE TELEFONO 16 NOV-17</t>
  </si>
  <si>
    <t>ROBERTO FOSTER MEJIA</t>
  </si>
  <si>
    <t>RAMON ANTONIO ALCANTARA</t>
  </si>
  <si>
    <t>RIGO AUTO RESPUESTOS SA</t>
  </si>
  <si>
    <t>ZOILO ANT. ZANTILLAN RODRIGUEZ</t>
  </si>
  <si>
    <t>LEIDA ALT. HUHES</t>
  </si>
  <si>
    <t>DESCTO.EMPLEADOS COOP.</t>
  </si>
  <si>
    <t>DESCUENTO A EMPLEADOS</t>
  </si>
  <si>
    <t>XIOMARA ALTAGRACIA VANDERPOOL SANTANA</t>
  </si>
  <si>
    <t>MIGUEL ANGEL DOROTEO SANTILLAN</t>
  </si>
  <si>
    <t>SALARIO DEL CHOFER DIRECTOR</t>
  </si>
  <si>
    <t>ALBERTO FLORENTINO DE LA ROSA</t>
  </si>
  <si>
    <t>MARIA ISABEL ESPIRITUSANTOS DE JESUS</t>
  </si>
  <si>
    <t>ASP-COAAROM</t>
  </si>
  <si>
    <t xml:space="preserve">INAVI </t>
  </si>
  <si>
    <t>ASOCIACION ROMANA DE AHORROS Y PRESTAMO</t>
  </si>
  <si>
    <t>TSS DIC.2021</t>
  </si>
  <si>
    <t>TOTAL TRANSFERENCIA FONDOS ESPECIALES</t>
  </si>
  <si>
    <t>DR. WANDY MODESTO GOMEZ BATISTA</t>
  </si>
  <si>
    <t>COMIDA A COLABORADORES</t>
  </si>
  <si>
    <t>AUTO RESPUESTOS SANDRO SRL</t>
  </si>
  <si>
    <t>JORGE ARMANDO NUÑEZ JUSTINIANO</t>
  </si>
  <si>
    <t>MANUEL VALENTI CEDEÑO</t>
  </si>
  <si>
    <t>PAGO COMPENSACION</t>
  </si>
  <si>
    <t>ALMACENES DEL ESTE C POR A</t>
  </si>
  <si>
    <t>PAGOA PROVEEDOR</t>
  </si>
  <si>
    <t>SERVICIOS SEGURIDAD</t>
  </si>
  <si>
    <t>LIC. ALBERTO BERAS</t>
  </si>
  <si>
    <t>INCENTIVO/ COMPENSACION</t>
  </si>
  <si>
    <t>SEGUROS UNIVERSAL S.A</t>
  </si>
  <si>
    <t>4822 A</t>
  </si>
  <si>
    <t>ARISMENDI VARGAS/ SR. JULIO HENDRICKSON</t>
  </si>
  <si>
    <t>ALQUILER VEHICULO</t>
  </si>
  <si>
    <t>SR. JOSE M. BARRIENTOS</t>
  </si>
  <si>
    <t>SRA. FRANCIA RAMIREZ</t>
  </si>
  <si>
    <t>PAGO MANUTENCION</t>
  </si>
  <si>
    <t>SEGURO UNIVERSAL</t>
  </si>
  <si>
    <t>ELECTRO PESPUESTO PAPITO SRL</t>
  </si>
  <si>
    <t>SR. JOSE A. ZORRILLA MEJIA</t>
  </si>
  <si>
    <t>SRA. DAYNA MANZANO</t>
  </si>
  <si>
    <t>SR. PAUBLINO RUIZ</t>
  </si>
  <si>
    <t>SRA. MERCEDES J. MATHIE</t>
  </si>
  <si>
    <t>LUCIA LAUREANO / ANYI MARLENY CONTRERAS</t>
  </si>
  <si>
    <t>JULIO ALBERTO RIJO LAPPOST/ SR. YOEL NUÑEZ</t>
  </si>
  <si>
    <t>SR. JOSE TOMAS PEÑA</t>
  </si>
  <si>
    <t>SRA. FIORDALIZA SANCHEZ</t>
  </si>
  <si>
    <t>SR. DOMINGO CACERES AVILA</t>
  </si>
  <si>
    <t>SR. ENRIQUES DECHAMPS</t>
  </si>
  <si>
    <t>ENERGIA ELECTRICA NOVIEMBRE 2021</t>
  </si>
  <si>
    <t>EGRESOS MEDIANTE TRANSFERENCIA FONDO ELECTRICIDAD 960-3978428</t>
  </si>
  <si>
    <t>PAGO DE NOMINA</t>
  </si>
  <si>
    <t>INGRESOS POR DEDUCCION RECIBIDA (INVERSION )</t>
  </si>
  <si>
    <t>INGRESOS POR DEDUCCION RECIBIDA (NOMINA )</t>
  </si>
  <si>
    <t>INGRESOS POR DEDUCCION RECIBIDA (ELECTRICIDAD )</t>
  </si>
  <si>
    <t>INCREMENTO DE CAJA CHICA</t>
  </si>
  <si>
    <t>EDUARD ALEXIS ESPIRITUSANTOS CASTILLO</t>
  </si>
  <si>
    <t>GILBERTO VLADIMIR CARABALLO</t>
  </si>
  <si>
    <t>CESAR RAMON CALDERON GIBBS</t>
  </si>
  <si>
    <t>PATRICIA YANORET HACHE</t>
  </si>
  <si>
    <t>LEONARDO MORETA GONZALEZ</t>
  </si>
  <si>
    <t>HENRY OSVALDO TEJEDA BAEZ</t>
  </si>
  <si>
    <t>DONACIONES Y CONTRIBUCION</t>
  </si>
  <si>
    <t>SANDRA ARRINDEL YAN</t>
  </si>
  <si>
    <t>DIONELA ALTAGRACIA ESPINAL ESPINAL</t>
  </si>
  <si>
    <t>ALIANZA DOMINICANA DE PERSONAS CON DISCAPACIDAD LA ROMANA</t>
  </si>
  <si>
    <t>DARILENI PEÑA ALCANTARA</t>
  </si>
  <si>
    <t>REPOSICION FONDO DE CAJA ESPECIAL</t>
  </si>
  <si>
    <t>BALDROS CONSTRUCCIONES INGENIERIA &amp; SUMINISTROS SRL</t>
  </si>
  <si>
    <t>GARDEN SOLUTION VALERA MULTI SERVICES SRL</t>
  </si>
  <si>
    <t>JUANANTONIO ADAMES / HILDA LOPEZ</t>
  </si>
  <si>
    <t>LICDA JACQUELINE FERNANDEZ</t>
  </si>
  <si>
    <t>DR. WANDY MODESTO BATISTA</t>
  </si>
  <si>
    <t>ALMUERZO DEL SEGURIDAD DE CALETA</t>
  </si>
  <si>
    <t>MAPFRE BHD COMPAÑIA DE SEGUROS SA</t>
  </si>
  <si>
    <t>GASTO DE REPRESENTACION</t>
  </si>
  <si>
    <t>SATURNINO MEJIA/DAYNA MANZANO</t>
  </si>
  <si>
    <t xml:space="preserve">ARISMENDY VARGAS </t>
  </si>
  <si>
    <t>JORGE AMADO NUÑEZ JUSTINIANO</t>
  </si>
  <si>
    <t>VIATICOS Y DIETAS</t>
  </si>
  <si>
    <t>JULIO ARBERTO RIJO LAPPOST/ YOHEL NUÑEZ</t>
  </si>
  <si>
    <t>MAYOL &amp; CO</t>
  </si>
  <si>
    <t>JOSELIS MACARIO SANCHEZ</t>
  </si>
  <si>
    <t xml:space="preserve"> 16/5/2022</t>
  </si>
  <si>
    <t>CINTHIA MARTINEZ JACQUEZ</t>
  </si>
  <si>
    <t>VICENTE FERNANDEZ REYNA</t>
  </si>
  <si>
    <t>COMPAÑIA DOMINICANA DE TELEFONO (CORTE DE 28 ENERO 2022)</t>
  </si>
  <si>
    <t>COMPAÑIA DE DOMINICANATELEFONO (CORTE DE 16 FEBRERO 2022)</t>
  </si>
  <si>
    <t>COMPAÑIA DOMINICANA DE TELEFONO (CORTE DE 16 MARZO 2022)</t>
  </si>
  <si>
    <t>COMPAÑIA DE TELEFONO DE TELEFONO E INTERNET (CORTE 28 MARZO 2022)</t>
  </si>
  <si>
    <t>COMPAÑIA DOMINICANA DE TELEFONO (CORTE DE FEBRERO 2022)</t>
  </si>
  <si>
    <t>ENERGIA ELECTRICA CORRESPONDIENTE A (MARZO 2022)</t>
  </si>
  <si>
    <t>ENERGIA ELECTRICA CORRESPONDIENTE A (ABRIL 2022)</t>
  </si>
  <si>
    <t>Del 01 al 31 DE MAYO 2022</t>
  </si>
  <si>
    <t>NOMINA PERSONAL DE VIGILANCIA (ABRIL 2022)</t>
  </si>
  <si>
    <t>NOMINA EMPLEADOS FIJOS (ABRIL 2022)</t>
  </si>
  <si>
    <t>NOMINA EMPLEADOS FIJOS (MAYO 2022)</t>
  </si>
  <si>
    <t>NOMINA PERSONAL DE VIGILANCIA (MAYO 2022)</t>
  </si>
  <si>
    <t>NOMINA EMPLEADOS FIJOS DE ( MAYO 2022)</t>
  </si>
  <si>
    <t>EGRESOS  VIAS SIGEF (FONDO 9995)</t>
  </si>
  <si>
    <t>EGRESOS VIAS SIGEF (FONDO 0100)</t>
  </si>
  <si>
    <t>HORAS EXTRAS CORRESPONDIENTE AL MES DE (ABRIL 2022)</t>
  </si>
  <si>
    <t>INCENTIVO COMERCIAL CORREESPONDIENTE AL MES DE (ABRIL 2022)</t>
  </si>
  <si>
    <t>HORAS EXTRAS &amp; COMPENSACION CORRESPONDIENTE AL MES DE (ABRIL 2022)</t>
  </si>
  <si>
    <t>TOTAL DE OTROS EGRESOS</t>
  </si>
  <si>
    <t>SEGUROS UNIVERSAL SA</t>
  </si>
  <si>
    <t>PATRICIA HACHE</t>
  </si>
  <si>
    <t>PAPELERIA LA AVIACION</t>
  </si>
  <si>
    <t>IMPREPAPEL RIO DULCE</t>
  </si>
  <si>
    <t>REEMBOLSO POR DONACION</t>
  </si>
  <si>
    <t>REEMBOLSO POR PUBLICIDAD</t>
  </si>
  <si>
    <t>ARISMENDY VARGAS MEJIA/ JULIO HENDRICHSON</t>
  </si>
  <si>
    <t>JULIO ALBERTO RIJO LAPPOST / YOHEL NUÑEZ</t>
  </si>
  <si>
    <t>Revisado por:____________________</t>
  </si>
  <si>
    <t>DOMINGA DOMINGUEZ / MARIA ALTAGRACIA</t>
  </si>
  <si>
    <t>ALQUILER DE LOCALES MES ABRIL 2022</t>
  </si>
  <si>
    <t>ALQUILER DE LOCALES MES MARZO 2022</t>
  </si>
  <si>
    <t>SERVICIOS TECNICOS MARZO 2022</t>
  </si>
  <si>
    <t xml:space="preserve"> SUELDO CHOFER FINANCIERA ABRIL 2022</t>
  </si>
  <si>
    <t>SERVICIOS TECNICOS ABRIL 2022</t>
  </si>
  <si>
    <t>PAGO DE SUELDO ABRIL 2022</t>
  </si>
  <si>
    <t>SERVICIOS DE INTERNET(CORTE 13 ABRIL 2022)</t>
  </si>
  <si>
    <t>PAGO DE SUELDO MAYO 2022</t>
  </si>
  <si>
    <t>ALQUILER DE LOCALES MAYO 2022</t>
  </si>
  <si>
    <t xml:space="preserve"> SEGURO DE VEHICULO (PRIMER PAGO ABRIL 2022</t>
  </si>
  <si>
    <t>INCENTIVO /COMPENSACION ABRIL 2022</t>
  </si>
  <si>
    <t>ALQUILER VEHICULO MARZO Y ABRIL 2022</t>
  </si>
  <si>
    <t>ALQUILER VEHICULO ABRIL 2022</t>
  </si>
  <si>
    <t>ALQUILER DE LOCAL ABRIL 2022</t>
  </si>
  <si>
    <t>ALQUILER DE VEHICULO ABRIL 2022</t>
  </si>
  <si>
    <t>ALQUILER DE VEHICULOS ABRIL 2022</t>
  </si>
  <si>
    <t>GASTO DE REPRESENTACION MAYO 2022</t>
  </si>
  <si>
    <t>ALQUILER DE VEHICULO MAYO 2022</t>
  </si>
  <si>
    <t>ALTICE CORTE 14/2/2022 AL 13/3/2022</t>
  </si>
  <si>
    <t>SEGURO UNIVERSAL SA CORTE 01/5/2022 AL 01/6/2022</t>
  </si>
  <si>
    <t>Del 01 al 30 junio 2022</t>
  </si>
  <si>
    <t>RAMON ANTONIO MELO</t>
  </si>
  <si>
    <t>PAGO A PROVEEROR</t>
  </si>
  <si>
    <t>ESPESA SRL</t>
  </si>
  <si>
    <t>CANARIO DIESEL  SRL</t>
  </si>
  <si>
    <t>JOSE JOAQUIN MOTA</t>
  </si>
  <si>
    <t>ANICASIA AGRAMONTE PEREZ</t>
  </si>
  <si>
    <t>DIONELA ALTAGRACIA ESPINAL</t>
  </si>
  <si>
    <t>COLECTOR DE IMPUESTO INTERNOS</t>
  </si>
  <si>
    <t>DOMINGO DE JESUS CACERES</t>
  </si>
  <si>
    <t>LEYDI CAROLINA ACEVEDO</t>
  </si>
  <si>
    <t xml:space="preserve">MARIA ELIZABETH ALVAREZ </t>
  </si>
  <si>
    <t>13/6/2022</t>
  </si>
  <si>
    <t>JORGE ARMADO NUÑEZ</t>
  </si>
  <si>
    <t>INDIRA NATALID PEÑA</t>
  </si>
  <si>
    <t>MAYOL &amp; CO., SRL</t>
  </si>
  <si>
    <t>FRANCISCO B. SANTILLAN R.</t>
  </si>
  <si>
    <t>BELLON SAS</t>
  </si>
  <si>
    <t>PELAGIO PEGUERO SANCHEZ</t>
  </si>
  <si>
    <t>DR.WANDY MODESTO BATISTA GOMEZ</t>
  </si>
  <si>
    <t>SERVICIOS TECNOLOGICOS MAYO 2022</t>
  </si>
  <si>
    <t>DONACION Y CONTRIBUCCION MAYO 2022</t>
  </si>
  <si>
    <t>CORRESPONDIENTE ENERO 2022</t>
  </si>
  <si>
    <t>CORRESPONDIENTE FEBRERO 2022</t>
  </si>
  <si>
    <t>ALQUILER DE VEHICULO DE MAYO 2022</t>
  </si>
  <si>
    <t>PAGO PUBLICIDAD CORRESPONDIENTE ABRIL 2022</t>
  </si>
  <si>
    <t>PAGO DE IR-17 ABRIL 2022</t>
  </si>
  <si>
    <t>PAGO DE IR-17 MAYO 2022</t>
  </si>
  <si>
    <t>DONACION Y CONTRIBUCCION JUNIO 2022</t>
  </si>
  <si>
    <t>SUMAYELIN ALEXANDRA GUERRERO STEPHEN</t>
  </si>
  <si>
    <t>INCENTIVO COMERCIAL MAYO 2022</t>
  </si>
  <si>
    <t>15/6/2022</t>
  </si>
  <si>
    <t>JOSE MANAURIS PERDOMO GUERRERO</t>
  </si>
  <si>
    <t>20/6/2022</t>
  </si>
  <si>
    <t>YSIDRO GUERRERO</t>
  </si>
  <si>
    <t>FRANCISCO ALBERTO HERNANDEZ RAMOS</t>
  </si>
  <si>
    <t>14/6/2022</t>
  </si>
  <si>
    <t>16/6/2022</t>
  </si>
  <si>
    <t>17/6/2022</t>
  </si>
  <si>
    <t>18/6/2022</t>
  </si>
  <si>
    <t>19/6/2022</t>
  </si>
  <si>
    <t>INGRESOS POR FONDO GENERAL 210-1031650</t>
  </si>
  <si>
    <t>DEPOSITO</t>
  </si>
  <si>
    <t>PAGO DEFINITIVO DE ORDEN DE COMPRA DESCONTADA</t>
  </si>
  <si>
    <t>CORTE 16 ABRIL 2022</t>
  </si>
  <si>
    <t>CORTE 28 DE ABRIL 2022</t>
  </si>
  <si>
    <t>CORTE 13 MAYO 2022</t>
  </si>
  <si>
    <t>ALL OFFICE SOLUTIONS TS SRL</t>
  </si>
  <si>
    <t xml:space="preserve">COMPAÑIA DOMINICANA DE TELEFONOS SA            </t>
  </si>
  <si>
    <t>JORSA MULTISERVICES SRL</t>
  </si>
  <si>
    <t>RENUEVO INDUSTRIAL SRL.</t>
  </si>
  <si>
    <t>PAGO DE NOMINA VACACIONES NO TOMADAS (DESVINCULADOS)</t>
  </si>
  <si>
    <t>PAGO DE NOMINA PRESTACIONES LABORALES</t>
  </si>
  <si>
    <t>PAGO DE HORAS EXTRAS MAYO 2022</t>
  </si>
  <si>
    <t>ALQUILER DE VEHICULOMAYO 2022</t>
  </si>
  <si>
    <t>LICDA. IVELISSE MERCEDES MENDEZ</t>
  </si>
  <si>
    <t>ANA MARIA GUERRERO</t>
  </si>
  <si>
    <t>SR. ALBERTO BERA</t>
  </si>
  <si>
    <t>SR. FAVIO ANTONIO NOEL</t>
  </si>
  <si>
    <t>LIC.JUAN ANTONIO ADAMES</t>
  </si>
  <si>
    <t>ANGELO HERNANDEZ DISLA</t>
  </si>
  <si>
    <t>SERGIO LOPEZ RODRIGUEZ</t>
  </si>
  <si>
    <t>JESUS ENCARNACION ORTEGA</t>
  </si>
  <si>
    <t>CANDIDO ROSARIO</t>
  </si>
  <si>
    <t>PAGO PUBLICIDAD ABRIL 2022</t>
  </si>
  <si>
    <t>21/6/2022</t>
  </si>
  <si>
    <t xml:space="preserve">MATEIROSA SRL </t>
  </si>
  <si>
    <t>DIETA SEGURIDAD DE CALETA</t>
  </si>
  <si>
    <t>PRESTAMO A EMPLEADO</t>
  </si>
  <si>
    <t>22/6/2022</t>
  </si>
  <si>
    <t>IR-17</t>
  </si>
  <si>
    <t>23/6/2022</t>
  </si>
  <si>
    <t>24/6/2022</t>
  </si>
  <si>
    <t>25/6/2022</t>
  </si>
  <si>
    <t>26/6/2022</t>
  </si>
  <si>
    <t>27/6/2022</t>
  </si>
  <si>
    <t>28/6/2022</t>
  </si>
  <si>
    <t>29/6/2022</t>
  </si>
  <si>
    <t>30/6/2022</t>
  </si>
  <si>
    <t>OTROS INGRESOS POR LA CUENTA DEL SIGEF</t>
  </si>
  <si>
    <t>INGRESOS POR SERVICIO DE AGUA (MINISTERIO TRABAJO)</t>
  </si>
  <si>
    <t>HECTOR JULIO ENCARNACION</t>
  </si>
  <si>
    <t>PAGO DE SUELDO MES DE JUNIO 2022</t>
  </si>
  <si>
    <t>FRANCISCO DE JESUS</t>
  </si>
  <si>
    <t>CARLOS ANDRES GUERRERO</t>
  </si>
  <si>
    <t>JUAN ALBERTO LAMOUTH</t>
  </si>
  <si>
    <t>ELICEN DELICEN DE LOS SANTOS</t>
  </si>
  <si>
    <t>NOMINA PERSONAL DE VIGILANCIA</t>
  </si>
  <si>
    <t>PAGO DE JUNIO 2022</t>
  </si>
  <si>
    <t>NOMINA EMPLEADOS FIJOS 2022</t>
  </si>
  <si>
    <t>PAGO DE NOMINA DE JUNIO 2022</t>
  </si>
  <si>
    <t xml:space="preserve">PAGO DE NOMINA EMPLEADOS FIJOS </t>
  </si>
  <si>
    <t>PAGO DE NOMINA DE JUNIO</t>
  </si>
  <si>
    <t>PRESTACIONES LABORALES DE DICIEMBRE 2021</t>
  </si>
  <si>
    <t>VACACIONES DESVINCULADO DE DICIEMBRE 2021</t>
  </si>
  <si>
    <t>ENERGIA ELECTRICA</t>
  </si>
  <si>
    <t>PAGO DE ENERGIA DEL MES DE MAYO 2022</t>
  </si>
  <si>
    <t>GRUPO METAL Y CRISTAL SRL</t>
  </si>
  <si>
    <t>CORTE AL 01/6/2022 AL 01/7/2022</t>
  </si>
  <si>
    <t>CORTE  16/4/2022 AL 17 MAYO 2022</t>
  </si>
  <si>
    <t>CORTE AL 16 MAYO 2022</t>
  </si>
  <si>
    <t>INCENTIVO COMERCIAL</t>
  </si>
  <si>
    <t>COMIDA A EMPLEADOS</t>
  </si>
  <si>
    <t>TOTAL DE INGRESOS</t>
  </si>
  <si>
    <t>TOTAL DE EGRESOS A TRAVEZ DEL SIGEF</t>
  </si>
  <si>
    <t>EGRESOS VIAS SIGEF (FONDO  9995)</t>
  </si>
  <si>
    <t>EGRESOS VIA SIGEF (FONDO 0100)</t>
  </si>
  <si>
    <t>13/7/2022</t>
  </si>
  <si>
    <t>14/7/2022</t>
  </si>
  <si>
    <t>15/7/2022</t>
  </si>
  <si>
    <t>16/7/2022</t>
  </si>
  <si>
    <t>17/7/2022</t>
  </si>
  <si>
    <t>18/7/2022</t>
  </si>
  <si>
    <t>19/7/2022</t>
  </si>
  <si>
    <t>20/7/2022</t>
  </si>
  <si>
    <t>21/7/2022</t>
  </si>
  <si>
    <t>22/7/2022</t>
  </si>
  <si>
    <t>25/7/2022</t>
  </si>
  <si>
    <t>26/7/2022</t>
  </si>
  <si>
    <t>27/7/2022</t>
  </si>
  <si>
    <t>Del 01 al 31 julio 2022</t>
  </si>
  <si>
    <t>AJISA ACCIONES JURIDICAS E INMOBILIARIAS SRL ( VOCES P.)</t>
  </si>
  <si>
    <t>AJISA ACCIONES JURIDICAS E INMOBILIARIAS SRL (AMBOS L. )</t>
  </si>
  <si>
    <t>CANDIDO ROSARIO (LA MAÑANA DE HOY )</t>
  </si>
  <si>
    <t>GASTOS DE REPRESENTACION DEL MES DE JUNIO</t>
  </si>
  <si>
    <t xml:space="preserve">ALMUERZO DE LA 1RA QUINCENA DE JUNIO </t>
  </si>
  <si>
    <t xml:space="preserve">PAGO DE PUBLICIDAD DEL MES JUNIO </t>
  </si>
  <si>
    <t xml:space="preserve">ALMUERZO DE LA 2DA QUINCENA DE JUNIO </t>
  </si>
  <si>
    <t xml:space="preserve">PAGO DE PUBLICIDAD DEL MES DE MAYO </t>
  </si>
  <si>
    <t xml:space="preserve"> DR. WANDY MODESTO BATISTA GOMEZ</t>
  </si>
  <si>
    <t>LIC. MATIAS PILIER</t>
  </si>
  <si>
    <t>COMPENSACION DEL MES DE JUNIO</t>
  </si>
  <si>
    <t>SEGUROS UNIVERSAL  SA</t>
  </si>
  <si>
    <t>PAGO SEGURO ADICIONAL 1/6/2022 AL 1/7/2022</t>
  </si>
  <si>
    <t>PAGO SEGURO MEDICO C. DEL 1/7/2022 AL 31/7/2022</t>
  </si>
  <si>
    <t>PAGO DE DIETA CORRESPONDIENTE A JUNIO</t>
  </si>
  <si>
    <t>PAGO DE PUBLICIDAD DEL MES DE JUNIO</t>
  </si>
  <si>
    <t>PAGO A ROVEEDOR</t>
  </si>
  <si>
    <t xml:space="preserve">ALQUILER DE VEHICULO DE MAYO </t>
  </si>
  <si>
    <t>GIOVANNI HERRERA</t>
  </si>
  <si>
    <t xml:space="preserve">MAPFRE BHD </t>
  </si>
  <si>
    <t>1ER PAGO POR SEGURO CONTRA INCENDIO</t>
  </si>
  <si>
    <t>TONY RODAMIENTOS SA</t>
  </si>
  <si>
    <t>LADY UBIERA</t>
  </si>
  <si>
    <t>RONNY D. CARPIO</t>
  </si>
  <si>
    <t>COMIDA A EMPLEADOS 1/4/2022 AL 30/4/2022</t>
  </si>
  <si>
    <t>MAPFRE COMPAÑIA DE SEGUROS SA</t>
  </si>
  <si>
    <t>2DO PAGO POR SEGUROS DE VEHICULOS COMERCIALES</t>
  </si>
  <si>
    <t>MARITZA MEDINA</t>
  </si>
  <si>
    <t>DIETA MIEMBROS DEL CONSEJO AL 30/6/2022</t>
  </si>
  <si>
    <t>LIC. ANA MARIA GUERRERO</t>
  </si>
  <si>
    <t>SR. FAVIO ANT. NOEL</t>
  </si>
  <si>
    <t>JOSEPH PILIER HERRERA</t>
  </si>
  <si>
    <t>LICDA.JACQUELINE FERNANDEZ</t>
  </si>
  <si>
    <t>MARIA ELIZABETH ALVAREZ</t>
  </si>
  <si>
    <t>SERVICIOS GENERALES DEL ESTE SA</t>
  </si>
  <si>
    <t>MARIDANIA CEDEÑO</t>
  </si>
  <si>
    <t>YENY ELIZABETH MARTINEZ</t>
  </si>
  <si>
    <t xml:space="preserve">NULO </t>
  </si>
  <si>
    <t>HECTOR JULIO DE LA CRUZ</t>
  </si>
  <si>
    <t>ELIDO MARTINEZ CONSTANZA</t>
  </si>
  <si>
    <t>DOMINGO DE AZA</t>
  </si>
  <si>
    <t>MARIEN ATILA JEREZ</t>
  </si>
  <si>
    <t>GABRIEL PAULINO AQUINO</t>
  </si>
  <si>
    <t>GILBERTO VLADIMIR</t>
  </si>
  <si>
    <t>ALQUILER DE  VEHICULO MES MARZO 2022</t>
  </si>
  <si>
    <t>MAGELIA INDHIRA GUERRERO</t>
  </si>
  <si>
    <t>MARIA ELIZABETH ALAVAREZ</t>
  </si>
  <si>
    <t>SERCICIOS GENERALES DEL ESTE SRL</t>
  </si>
  <si>
    <t>EUGENIO MARIANO</t>
  </si>
  <si>
    <t>LOIDA ESTHER RUIZ MARIDEZ</t>
  </si>
  <si>
    <t>BLADIMIR DEL ROSARIO ORBE</t>
  </si>
  <si>
    <t>ABRAHAN ENRIQUE NUÑEZ</t>
  </si>
  <si>
    <t>MARIEN ATILAS JEREZ</t>
  </si>
  <si>
    <t>JESUS JIMENEZ BAEZ</t>
  </si>
  <si>
    <t>JUAN ANTONIO DE LA CRUZ</t>
  </si>
  <si>
    <t>YULIS ANTONIO SILVESTRE</t>
  </si>
  <si>
    <t>ANDRES CHEVIOL</t>
  </si>
  <si>
    <t>DONACIONES Y CONTRIBUCIONES</t>
  </si>
  <si>
    <t>SERVICIOS ALIMENTICIOS CARNICOS Y MARISTICOS  R.</t>
  </si>
  <si>
    <t>INDHIRA MARTINEZ</t>
  </si>
  <si>
    <t>DIETA Y VIATICO</t>
  </si>
  <si>
    <t>ALQUILER DE VEHICULO DE JUNIO</t>
  </si>
  <si>
    <t>JULIO ALB.RIJO LAPPOST</t>
  </si>
  <si>
    <t>MERCEDES J.MATHIE</t>
  </si>
  <si>
    <t>ALQUILER DE VEHICULO MAYO Y JUNIO</t>
  </si>
  <si>
    <t xml:space="preserve">ALQUILER DE VEHICULO JUNIO </t>
  </si>
  <si>
    <t>ALQUILER DE LOCAL JUNIO</t>
  </si>
  <si>
    <t>JOSE MIGUEL OLIVEL</t>
  </si>
  <si>
    <t>ARISMENDY VARGAS</t>
  </si>
  <si>
    <t>DOMINGA DOMINGUEZ</t>
  </si>
  <si>
    <t>PAGO FINAL DE PUBLICIDAD</t>
  </si>
  <si>
    <t>ALQUILER DE VEHICULOJUNIO</t>
  </si>
  <si>
    <t>SEGUNDO PAGO SEGURO CONTRA INCENDIO MAYO</t>
  </si>
  <si>
    <t xml:space="preserve">TERCER PAGO POR SEGURO DE VEHICULO </t>
  </si>
  <si>
    <t>5388A</t>
  </si>
  <si>
    <t>PAGO FINAL DE PUBLICIDAD DEL MES JUNIO</t>
  </si>
  <si>
    <t>OTROS INGRESOS POR LA CUENTA DEL SIGEF 0100</t>
  </si>
  <si>
    <t>INGRESOS POR SERVICIO DE AGUA (                                             )</t>
  </si>
  <si>
    <t>PAGO A PROVEEDOR PROYECTO VILLA HERMOSA</t>
  </si>
  <si>
    <t xml:space="preserve">RONIM CONSTRUCCIONES Y SERVICIOS </t>
  </si>
  <si>
    <t xml:space="preserve">PAGO A PROVEEDOR </t>
  </si>
  <si>
    <t>EGRESOS  VIAS SIGEF (FONDO 0100)</t>
  </si>
  <si>
    <t>EGRESOS VIAS SIGEF (FONDO 9995)</t>
  </si>
  <si>
    <t>CONSTUCTORA NOVOGAR SRL</t>
  </si>
  <si>
    <t>ENERGIA ELECTRICA CORRESPONDIENTE A JUNIO</t>
  </si>
  <si>
    <t>EGRESOS VIAS SIGEF (FONDO  0100)</t>
  </si>
  <si>
    <t>EGRESOS VIA SIGEF (FONDO 9995)</t>
  </si>
  <si>
    <t>PAGO DE NOMINA CORRESPONDIENTE AL MES DE JULIO</t>
  </si>
  <si>
    <t>PAGO DE NOMINAS EMPLEADOS FIJOS</t>
  </si>
  <si>
    <t>SEGURO EXCLUSIVO CORTE DEL 1/07/2022 AL 23/6/2022</t>
  </si>
  <si>
    <t>PAGO DE NOMINA CORRESPONDIENTE AL MES DE JULO</t>
  </si>
  <si>
    <t>PAGO DE NOMINA PERSONAL VIGILANCIA</t>
  </si>
  <si>
    <t>PAGO DE NOMINAEMPLEADOS FIJOS JULIO</t>
  </si>
  <si>
    <t>PAGO DE HORAS EXTRAS DEL MES DE JUNIO 2022</t>
  </si>
  <si>
    <t>TOTAL DE TRANSFERENCIA GUBERNAMENTALES</t>
  </si>
  <si>
    <t>23/7/2022</t>
  </si>
  <si>
    <t>24/7/2022</t>
  </si>
  <si>
    <t>28/7/2022</t>
  </si>
  <si>
    <t>29/7/2022</t>
  </si>
  <si>
    <t>30/7/2022</t>
  </si>
  <si>
    <t>31/7/2022</t>
  </si>
  <si>
    <t>PAGO DE PUBLICIDAD MAYO 2022</t>
  </si>
  <si>
    <t>SUELDO CORRESPONDIENTE AL MES DE JUNIO</t>
  </si>
  <si>
    <t>DONACIONES Y CONTRIBUCIONES JUNIO</t>
  </si>
  <si>
    <t>PAGO DE SUELDO CORRESPONDIENTE AL MES DE ABRIL</t>
  </si>
  <si>
    <t>DONACION Y CONTRIBUCION JUNIO</t>
  </si>
  <si>
    <t>PAGO DE SUELDO CORRESPONDIENTE AL MES DE JUNIO</t>
  </si>
  <si>
    <t>PAGO DE  SERVICIOS TECNOLOGICOS AL MES DE JUNIO</t>
  </si>
  <si>
    <t>PAGO DE SERVICIOS TECNOLOGICOS AL MES DE JUNIO</t>
  </si>
  <si>
    <t>ALQUILER DE VEHICULO AL MES DE JUNIO</t>
  </si>
  <si>
    <t>ALQUILER DE LOCALES AL MES DE JUNIO</t>
  </si>
  <si>
    <t>PAGO DEL IR-17 AL MES DE JUNIO</t>
  </si>
  <si>
    <t>REPOSICION DE FONDO ESPECIAL</t>
  </si>
  <si>
    <t>PAGO DE PUBLICIDAD AL MES DE JUNIO</t>
  </si>
  <si>
    <t>PAGO DE LOS DERECHOS ADQUIRIDOS</t>
  </si>
  <si>
    <t>PAGO DE SUELDO CORRESPONDIENTE AL MES JUNIO</t>
  </si>
  <si>
    <t>PAGO DE SUELDO AL MES DE JUNIO</t>
  </si>
  <si>
    <t>PAGO DE SUELDO AL MES DE JULIO</t>
  </si>
  <si>
    <t>GASTOS DE REPRESENTACION DEL MES DE JULIO</t>
  </si>
  <si>
    <t xml:space="preserve">ALMUERZO DEL SEGURIDAD DE CALETA </t>
  </si>
  <si>
    <t>GASTO DE REPRESENTACION DEL MES DE JULIO</t>
  </si>
  <si>
    <t>DIETA MIEMBROS DEL CONSEJO DE DIRECTORES JUNIO</t>
  </si>
  <si>
    <t>DR.WANDY MODESTO BATISTA</t>
  </si>
  <si>
    <t xml:space="preserve">SR. FAVIO A NOEL </t>
  </si>
  <si>
    <t>JORGE ANT. NUÑEZ JUSTINIANO</t>
  </si>
  <si>
    <t>DIETA A CAJERA DE GUAYMATE</t>
  </si>
  <si>
    <t>PAGO DE INCENTIVO/ COMPENSACION</t>
  </si>
  <si>
    <t>BERNARDO A RAMIREZ</t>
  </si>
  <si>
    <t>DONACION Y CONTRIBUCION JULIO</t>
  </si>
  <si>
    <t xml:space="preserve">JOSE DOLORES TERRENO CAIRO </t>
  </si>
  <si>
    <t>FRANCISCA YAHAIRA PEREZ</t>
  </si>
  <si>
    <t>Del 01 al 31 AGOSTO 2022</t>
  </si>
  <si>
    <t>PAGO DE HORAS EXTRAS DEL MES DE JULIO 2022</t>
  </si>
  <si>
    <t>PAGO DE NOMINA CORRESPONDIENTE AL MES DE AGOSTO</t>
  </si>
  <si>
    <t>13/8/2022</t>
  </si>
  <si>
    <t>14/8/2022</t>
  </si>
  <si>
    <t>15/8/2022</t>
  </si>
  <si>
    <t>16/8/2022</t>
  </si>
  <si>
    <t>17/8/2022</t>
  </si>
  <si>
    <t>18/8/2022</t>
  </si>
  <si>
    <t>19/8/2022</t>
  </si>
  <si>
    <t>20/8/2022</t>
  </si>
  <si>
    <t>21/8/2022</t>
  </si>
  <si>
    <t>22/8/2022</t>
  </si>
  <si>
    <t>23/8/2022</t>
  </si>
  <si>
    <t>24/8/2022</t>
  </si>
  <si>
    <t>25/8/2022</t>
  </si>
  <si>
    <t>26/8/2022</t>
  </si>
  <si>
    <t>27/8/2022</t>
  </si>
  <si>
    <t>28/8/2022</t>
  </si>
  <si>
    <t>29/8/2022</t>
  </si>
  <si>
    <t>30/8/2022</t>
  </si>
  <si>
    <t>31/8/2022</t>
  </si>
  <si>
    <t>JEAN CARLOS SANTOS  TRONCOSO</t>
  </si>
  <si>
    <t>SERVICIOS TECNICOS</t>
  </si>
  <si>
    <t>GILBERTO BLADIMIR</t>
  </si>
  <si>
    <t>ALQUILER DE VEHICULO AL MES DE JULIO</t>
  </si>
  <si>
    <t xml:space="preserve">ALQUILER DE LOCAL AL MES DE JULIO </t>
  </si>
  <si>
    <t>COLECTOR DE IMPUESTO INTERNO</t>
  </si>
  <si>
    <t>PAGO DEL IR-17 AL MES DE JULIO</t>
  </si>
  <si>
    <t>SERCICIOS TECNICOS AL MES DE JULIO</t>
  </si>
  <si>
    <t>DONACION Y CONTRIBUCION AL MES DE JULIO</t>
  </si>
  <si>
    <t>DANILO FRANCISCO</t>
  </si>
  <si>
    <t>BIENVENIDO FRANZUA</t>
  </si>
  <si>
    <t>DOMINGO CEBALLOS</t>
  </si>
  <si>
    <t>REPOSICION DE CAJA HICA</t>
  </si>
  <si>
    <t>PAGO DEL ITBIS-18% AL MES DE JULIO</t>
  </si>
  <si>
    <t>NULLO</t>
  </si>
  <si>
    <t>AGRICASCEDE SRL</t>
  </si>
  <si>
    <t>BAVERAS FIRE SERVICES SRL</t>
  </si>
  <si>
    <t>SOLUCIONES GUZMAN DURAN SRL</t>
  </si>
  <si>
    <t>LIBRERIA Y PAPELERIA LA AVIACION SRL</t>
  </si>
  <si>
    <t>ALMACENES DEL NORTE SRL</t>
  </si>
  <si>
    <t>RONIM CONSTRUCCIONES &amp; SERVICIOS</t>
  </si>
  <si>
    <t>J G DIESEL SRL</t>
  </si>
  <si>
    <t>COMPAÑIA DOMINICANA DEL TELEFONO</t>
  </si>
  <si>
    <t>CORTE DEL MES DE JULIO</t>
  </si>
  <si>
    <t xml:space="preserve">ENERGIA ELECTRICA </t>
  </si>
  <si>
    <t>CORTE AL 28/7/2022</t>
  </si>
  <si>
    <t>CORTE AL 9/8/2022 AL 16/7/2022</t>
  </si>
  <si>
    <t>MAYOL &amp; CO ., SRL</t>
  </si>
  <si>
    <t>CORTE AL 16 JUNIO</t>
  </si>
  <si>
    <t xml:space="preserve"> CORTE 28/07/2022</t>
  </si>
  <si>
    <t xml:space="preserve"> CORTE 14/8/2022 AL 13/6/2022</t>
  </si>
  <si>
    <t>PAGO DE INTERNET AL CORTE 14/6/2022</t>
  </si>
  <si>
    <t>MAET INNOVATION TEAM SRL</t>
  </si>
  <si>
    <t>INGRESOS POR DEDUCCION RECIBIDA A CORRIENTE (DESVINCULADOS)</t>
  </si>
  <si>
    <t>SEGUROS UNIVERSAL SA (SEGURO EXCLUSIVO PLUS)</t>
  </si>
  <si>
    <t xml:space="preserve"> CORTE  29/07/2022 AL 1/09/2022</t>
  </si>
  <si>
    <t>Fecha ___08_/__07_/___2022_____</t>
  </si>
  <si>
    <t>Fecha ____/____/______</t>
  </si>
  <si>
    <t>PAGO DEL SUELDO DEL MES DE AGOSTO</t>
  </si>
  <si>
    <t>MARINO NOBLE GUERRERO</t>
  </si>
  <si>
    <t>1RA. CUOTA DE  PRESTACIONES PENDIENTE</t>
  </si>
  <si>
    <t>PAGO DE SERVICIOS TECNICOS DEL MES DE AGOSTO</t>
  </si>
  <si>
    <t>ALQUILER DE VEHICULO DEL MES DE JULIO</t>
  </si>
  <si>
    <t>JOSE MANUEL MARIANO WILSON</t>
  </si>
  <si>
    <t>COMPENSACION  CORRESPPONDIENTE AL MES AGOSTO</t>
  </si>
  <si>
    <t>VIATICOS Y DIETA</t>
  </si>
  <si>
    <t>PATRICIA YANORET HACHE ESPINOSA</t>
  </si>
  <si>
    <t>COMPENSACION  CORRESPPONDIENTE AL MES JULIO</t>
  </si>
  <si>
    <t>GASTOS DE REPRESENTACION DE AGOSTO</t>
  </si>
  <si>
    <t xml:space="preserve">ALMUERZO DEL SEGURIDAD CALETA </t>
  </si>
  <si>
    <t>SR. ALBERT BERAS</t>
  </si>
  <si>
    <t>INCENTIVO DEL MES DE AGOSTO</t>
  </si>
  <si>
    <t>EMERITO PILIER SANTANA</t>
  </si>
  <si>
    <t>ALQUILER DE LOCA COMERCIAL DEL MES JULIO</t>
  </si>
  <si>
    <t>ALQUILER DE LOCAL  COMERCIAL DEL MES DE JULIO</t>
  </si>
  <si>
    <t>PAGO A PROVEEDOR (SEGUNDO PAGO )</t>
  </si>
  <si>
    <t>PDAD PRODUCTOS DEL AIRE DOMINICANA SA</t>
  </si>
  <si>
    <t>OLIVO CEDEÑO REYES</t>
  </si>
  <si>
    <t>SERVICIOS GENERALES DEL ESTE SRL</t>
  </si>
  <si>
    <t>ESPESAS, S.RL</t>
  </si>
  <si>
    <t>SUELDO CORRESPONDIENTE AL MES DE AGOSTO</t>
  </si>
  <si>
    <t>RAMON PEREZ</t>
  </si>
  <si>
    <t>ANEURY PIE</t>
  </si>
  <si>
    <t>REEMBOLSO SECRETARIA DEL CONSEJO DE DIRECTORES</t>
  </si>
  <si>
    <t>PAGO DEL IR-17 DEL MES DE MARZO 2022</t>
  </si>
  <si>
    <t>VIATICOS Y DIETAS MIEMBRO DEL CONSEJO DIRECTORES</t>
  </si>
  <si>
    <t>ING.JOSEPH ARTURO PILIER HERRERA</t>
  </si>
  <si>
    <t>MAPFRE BHD COMPAÑIA DE SEGUROS S.A</t>
  </si>
  <si>
    <t>ULTIMO PAGO DEL SEGURO DE VEHICULO</t>
  </si>
  <si>
    <t>TERCER PAGO DEL SEGURO CONTRA INCENDIO</t>
  </si>
  <si>
    <t>AGUA AL EDEN SRL</t>
  </si>
  <si>
    <t xml:space="preserve"> IMPRESORA CHAVON</t>
  </si>
  <si>
    <t>SERVICIOS ALIMENTICIOS CARNICOS Y MARISTICOS RODRIGUEZ</t>
  </si>
  <si>
    <t>13/9/2022</t>
  </si>
  <si>
    <t>INGRESOS POR DEDUCCION RECIBIDA A CORRIENTE (POR SERVICIO AGUA)</t>
  </si>
  <si>
    <t>INGRESOS POR RECAUDOS No. De Cuenta  210-1052495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</si>
</sst>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Alignment="1">
      <alignment horizontal="left" vertical="top"/>
    </xf>
    <xf numFmtId="164" fontId="0" fillId="0" borderId="0" xfId="1" applyFont="1"/>
    <xf numFmtId="14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 wrapText="1"/>
    </xf>
    <xf numFmtId="164" fontId="2" fillId="0" borderId="0" xfId="1" applyFont="1" applyBorder="1" applyAlignment="1">
      <alignment horizontal="left" vertical="top"/>
    </xf>
    <xf numFmtId="164" fontId="2" fillId="0" borderId="0" xfId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0" fillId="0" borderId="1" xfId="1" applyFont="1" applyFill="1" applyBorder="1" applyAlignment="1">
      <alignment horizontal="left" vertical="top"/>
    </xf>
    <xf numFmtId="164" fontId="2" fillId="0" borderId="1" xfId="1" applyFont="1" applyFill="1" applyBorder="1" applyAlignment="1">
      <alignment horizontal="left" vertical="top"/>
    </xf>
    <xf numFmtId="0" fontId="4" fillId="0" borderId="0" xfId="0" applyFont="1"/>
    <xf numFmtId="0" fontId="3" fillId="2" borderId="0" xfId="0" applyFont="1" applyFill="1"/>
    <xf numFmtId="0" fontId="0" fillId="0" borderId="1" xfId="0" applyFont="1" applyBorder="1"/>
    <xf numFmtId="0" fontId="0" fillId="2" borderId="0" xfId="0" applyFont="1" applyFill="1"/>
    <xf numFmtId="0" fontId="8" fillId="0" borderId="0" xfId="0" applyFont="1"/>
    <xf numFmtId="164" fontId="0" fillId="0" borderId="1" xfId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4" fontId="0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0" fillId="0" borderId="0" xfId="1" applyFont="1" applyBorder="1"/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4" fillId="2" borderId="0" xfId="0" applyFont="1" applyFill="1" applyBorder="1"/>
    <xf numFmtId="0" fontId="18" fillId="0" borderId="0" xfId="0" applyFont="1" applyBorder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164" fontId="1" fillId="0" borderId="1" xfId="1" applyFont="1" applyFill="1" applyBorder="1" applyAlignment="1">
      <alignment horizontal="left" vertical="top"/>
    </xf>
    <xf numFmtId="164" fontId="1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164" fontId="2" fillId="2" borderId="1" xfId="1" applyFont="1" applyFill="1" applyBorder="1" applyAlignment="1">
      <alignment horizontal="left" vertical="top"/>
    </xf>
    <xf numFmtId="0" fontId="0" fillId="0" borderId="1" xfId="0" applyBorder="1"/>
    <xf numFmtId="0" fontId="3" fillId="0" borderId="5" xfId="0" applyNumberFormat="1" applyFont="1" applyFill="1" applyBorder="1" applyAlignment="1" applyProtection="1">
      <alignment horizontal="left" vertical="top" wrapText="1"/>
    </xf>
    <xf numFmtId="164" fontId="3" fillId="0" borderId="5" xfId="1" applyFont="1" applyFill="1" applyBorder="1" applyAlignment="1" applyProtection="1">
      <alignment horizontal="right" vertical="top" wrapText="1"/>
    </xf>
    <xf numFmtId="164" fontId="2" fillId="0" borderId="0" xfId="0" applyNumberFormat="1" applyFont="1"/>
    <xf numFmtId="0" fontId="3" fillId="0" borderId="1" xfId="0" applyFont="1" applyBorder="1" applyAlignment="1">
      <alignment horizontal="left" vertical="top"/>
    </xf>
    <xf numFmtId="164" fontId="12" fillId="0" borderId="1" xfId="1" applyFont="1" applyBorder="1" applyAlignment="1">
      <alignment horizontal="left" vertical="top"/>
    </xf>
    <xf numFmtId="164" fontId="0" fillId="0" borderId="2" xfId="1" applyFont="1" applyBorder="1" applyAlignment="1">
      <alignment horizontal="right" vertical="top"/>
    </xf>
    <xf numFmtId="164" fontId="2" fillId="0" borderId="2" xfId="1" applyFont="1" applyBorder="1" applyAlignment="1">
      <alignment horizontal="left" vertical="top"/>
    </xf>
    <xf numFmtId="164" fontId="0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right" vertical="top"/>
    </xf>
    <xf numFmtId="164" fontId="2" fillId="0" borderId="2" xfId="1" applyFont="1" applyFill="1" applyBorder="1" applyAlignment="1">
      <alignment horizontal="left" vertical="top"/>
    </xf>
    <xf numFmtId="164" fontId="0" fillId="2" borderId="2" xfId="1" applyFont="1" applyFill="1" applyBorder="1" applyAlignment="1">
      <alignment horizontal="left" vertical="top"/>
    </xf>
    <xf numFmtId="164" fontId="1" fillId="0" borderId="2" xfId="1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left" vertical="top" wrapText="1"/>
    </xf>
    <xf numFmtId="0" fontId="3" fillId="0" borderId="1" xfId="0" applyFont="1" applyBorder="1"/>
    <xf numFmtId="165" fontId="0" fillId="2" borderId="1" xfId="2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 applyProtection="1">
      <alignment horizontal="center" vertical="top" wrapText="1"/>
    </xf>
    <xf numFmtId="164" fontId="12" fillId="0" borderId="5" xfId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/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12" fillId="0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>
      <alignment horizontal="left" vertical="top"/>
    </xf>
    <xf numFmtId="164" fontId="3" fillId="2" borderId="2" xfId="1" applyFont="1" applyFill="1" applyBorder="1" applyAlignment="1">
      <alignment horizontal="right" vertical="top"/>
    </xf>
    <xf numFmtId="0" fontId="0" fillId="0" borderId="1" xfId="0" applyFont="1" applyFill="1" applyBorder="1"/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3" fillId="0" borderId="0" xfId="0" applyFont="1" applyBorder="1"/>
    <xf numFmtId="164" fontId="0" fillId="0" borderId="1" xfId="0" applyNumberFormat="1" applyFont="1" applyBorder="1"/>
    <xf numFmtId="164" fontId="12" fillId="2" borderId="2" xfId="1" applyFont="1" applyFill="1" applyBorder="1" applyAlignment="1">
      <alignment horizontal="left" vertical="top"/>
    </xf>
    <xf numFmtId="164" fontId="2" fillId="2" borderId="2" xfId="1" applyFont="1" applyFill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4" fontId="3" fillId="0" borderId="5" xfId="1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2" borderId="1" xfId="0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0" fillId="0" borderId="5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164" fontId="12" fillId="2" borderId="2" xfId="1" applyFont="1" applyFill="1" applyBorder="1" applyAlignment="1">
      <alignment horizontal="right" vertical="top"/>
    </xf>
    <xf numFmtId="0" fontId="13" fillId="0" borderId="1" xfId="0" applyFont="1" applyBorder="1"/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1" applyFont="1" applyBorder="1" applyAlignment="1">
      <alignment horizontal="left" vertical="top" wrapText="1"/>
    </xf>
    <xf numFmtId="0" fontId="11" fillId="0" borderId="0" xfId="0" applyFont="1" applyBorder="1"/>
    <xf numFmtId="164" fontId="3" fillId="0" borderId="0" xfId="1" applyFont="1" applyBorder="1"/>
    <xf numFmtId="14" fontId="0" fillId="0" borderId="2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3" xfId="1" applyFont="1" applyBorder="1" applyAlignment="1">
      <alignment horizontal="left" vertical="top"/>
    </xf>
    <xf numFmtId="164" fontId="2" fillId="0" borderId="3" xfId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1" applyFont="1" applyFill="1" applyBorder="1" applyAlignment="1">
      <alignment horizontal="center" vertical="top"/>
    </xf>
    <xf numFmtId="164" fontId="12" fillId="3" borderId="2" xfId="1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164" fontId="1" fillId="0" borderId="2" xfId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164" fontId="1" fillId="2" borderId="2" xfId="1" applyFont="1" applyFill="1" applyBorder="1" applyAlignment="1">
      <alignment horizontal="left" vertical="top"/>
    </xf>
    <xf numFmtId="4" fontId="0" fillId="0" borderId="0" xfId="0" applyNumberFormat="1"/>
    <xf numFmtId="0" fontId="2" fillId="0" borderId="0" xfId="0" applyFont="1"/>
    <xf numFmtId="4" fontId="0" fillId="0" borderId="8" xfId="0" applyNumberFormat="1" applyBorder="1"/>
    <xf numFmtId="4" fontId="2" fillId="0" borderId="0" xfId="0" applyNumberFormat="1" applyFont="1"/>
    <xf numFmtId="4" fontId="0" fillId="0" borderId="8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12" fillId="0" borderId="1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4" fontId="0" fillId="0" borderId="0" xfId="0" applyNumberFormat="1" applyBorder="1"/>
    <xf numFmtId="4" fontId="2" fillId="0" borderId="0" xfId="0" applyNumberFormat="1" applyFont="1" applyBorder="1"/>
    <xf numFmtId="0" fontId="0" fillId="4" borderId="0" xfId="0" applyFill="1"/>
    <xf numFmtId="4" fontId="0" fillId="4" borderId="0" xfId="0" applyNumberFormat="1" applyFill="1"/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4" fontId="15" fillId="0" borderId="0" xfId="0" applyNumberFormat="1" applyFont="1"/>
    <xf numFmtId="0" fontId="22" fillId="0" borderId="0" xfId="0" applyFont="1"/>
    <xf numFmtId="4" fontId="15" fillId="0" borderId="0" xfId="0" applyNumberFormat="1" applyFont="1" applyBorder="1"/>
    <xf numFmtId="0" fontId="15" fillId="0" borderId="0" xfId="0" applyFont="1" applyAlignment="1">
      <alignment wrapText="1"/>
    </xf>
    <xf numFmtId="4" fontId="15" fillId="0" borderId="8" xfId="0" applyNumberFormat="1" applyFont="1" applyBorder="1"/>
    <xf numFmtId="4" fontId="22" fillId="0" borderId="0" xfId="0" applyNumberFormat="1" applyFont="1"/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Alignment="1">
      <alignment horizontal="left"/>
    </xf>
    <xf numFmtId="17" fontId="0" fillId="0" borderId="1" xfId="0" applyNumberFormat="1" applyFont="1" applyBorder="1"/>
    <xf numFmtId="0" fontId="3" fillId="0" borderId="9" xfId="0" applyNumberFormat="1" applyFont="1" applyFill="1" applyBorder="1" applyAlignment="1" applyProtection="1">
      <alignment horizontal="left" vertical="top" wrapText="1"/>
    </xf>
    <xf numFmtId="164" fontId="3" fillId="0" borderId="9" xfId="1" applyFont="1" applyFill="1" applyBorder="1" applyAlignment="1" applyProtection="1">
      <alignment horizontal="right" vertical="top" wrapText="1"/>
    </xf>
    <xf numFmtId="164" fontId="3" fillId="0" borderId="1" xfId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14" fontId="0" fillId="0" borderId="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vertical="top" wrapText="1"/>
    </xf>
    <xf numFmtId="0" fontId="0" fillId="5" borderId="1" xfId="0" applyFont="1" applyFill="1" applyBorder="1"/>
    <xf numFmtId="0" fontId="3" fillId="5" borderId="5" xfId="0" applyNumberFormat="1" applyFont="1" applyFill="1" applyBorder="1" applyAlignment="1" applyProtection="1">
      <alignment horizontal="left" vertical="top" wrapText="1"/>
    </xf>
    <xf numFmtId="4" fontId="0" fillId="0" borderId="1" xfId="0" applyNumberFormat="1" applyFont="1" applyBorder="1" applyAlignment="1">
      <alignment horizontal="left" vertical="top" wrapText="1"/>
    </xf>
    <xf numFmtId="0" fontId="3" fillId="6" borderId="5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0" fontId="0" fillId="6" borderId="0" xfId="0" applyFont="1" applyFill="1"/>
    <xf numFmtId="14" fontId="0" fillId="6" borderId="1" xfId="0" applyNumberFormat="1" applyFont="1" applyFill="1" applyBorder="1" applyAlignment="1">
      <alignment horizontal="left" vertical="top"/>
    </xf>
    <xf numFmtId="0" fontId="3" fillId="6" borderId="5" xfId="0" applyNumberFormat="1" applyFont="1" applyFill="1" applyBorder="1" applyAlignment="1" applyProtection="1">
      <alignment horizontal="center" vertical="top" wrapText="1"/>
    </xf>
    <xf numFmtId="0" fontId="0" fillId="6" borderId="1" xfId="0" applyFill="1" applyBorder="1"/>
    <xf numFmtId="164" fontId="3" fillId="6" borderId="5" xfId="1" applyFont="1" applyFill="1" applyBorder="1" applyAlignment="1" applyProtection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4" fontId="0" fillId="7" borderId="1" xfId="0" applyNumberFormat="1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/>
    </xf>
    <xf numFmtId="164" fontId="2" fillId="7" borderId="3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64" fontId="0" fillId="0" borderId="1" xfId="1" applyFont="1" applyBorder="1"/>
    <xf numFmtId="164" fontId="2" fillId="0" borderId="1" xfId="1" applyFont="1" applyBorder="1"/>
    <xf numFmtId="0" fontId="3" fillId="0" borderId="7" xfId="0" applyFont="1" applyBorder="1"/>
    <xf numFmtId="14" fontId="0" fillId="0" borderId="11" xfId="0" applyNumberFormat="1" applyBorder="1"/>
    <xf numFmtId="0" fontId="0" fillId="0" borderId="12" xfId="0" applyBorder="1"/>
    <xf numFmtId="164" fontId="0" fillId="0" borderId="12" xfId="1" applyFon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 applyAlignment="1">
      <alignment horizontal="left" vertical="top"/>
    </xf>
    <xf numFmtId="0" fontId="0" fillId="0" borderId="18" xfId="0" applyBorder="1"/>
    <xf numFmtId="0" fontId="0" fillId="0" borderId="7" xfId="0" applyFont="1" applyBorder="1"/>
    <xf numFmtId="0" fontId="2" fillId="0" borderId="17" xfId="0" applyFont="1" applyBorder="1"/>
    <xf numFmtId="164" fontId="22" fillId="0" borderId="17" xfId="1" applyFont="1" applyBorder="1"/>
    <xf numFmtId="0" fontId="0" fillId="0" borderId="22" xfId="0" applyFont="1" applyBorder="1"/>
    <xf numFmtId="0" fontId="9" fillId="3" borderId="23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0" fillId="0" borderId="26" xfId="0" applyFont="1" applyBorder="1"/>
    <xf numFmtId="164" fontId="2" fillId="0" borderId="17" xfId="1" applyFont="1" applyBorder="1"/>
    <xf numFmtId="0" fontId="9" fillId="3" borderId="10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28" xfId="0" applyBorder="1"/>
    <xf numFmtId="0" fontId="0" fillId="0" borderId="7" xfId="0" applyBorder="1"/>
    <xf numFmtId="164" fontId="2" fillId="0" borderId="7" xfId="1" applyFont="1" applyBorder="1"/>
    <xf numFmtId="0" fontId="0" fillId="0" borderId="29" xfId="0" applyBorder="1"/>
    <xf numFmtId="164" fontId="22" fillId="0" borderId="1" xfId="0" applyNumberFormat="1" applyFont="1" applyBorder="1"/>
    <xf numFmtId="164" fontId="22" fillId="0" borderId="17" xfId="0" applyNumberFormat="1" applyFont="1" applyBorder="1"/>
    <xf numFmtId="164" fontId="22" fillId="0" borderId="7" xfId="0" applyNumberFormat="1" applyFont="1" applyBorder="1"/>
    <xf numFmtId="0" fontId="2" fillId="0" borderId="7" xfId="0" applyFont="1" applyBorder="1" applyAlignment="1">
      <alignment vertical="top"/>
    </xf>
    <xf numFmtId="164" fontId="2" fillId="0" borderId="17" xfId="0" applyNumberFormat="1" applyFont="1" applyBorder="1"/>
    <xf numFmtId="14" fontId="0" fillId="7" borderId="19" xfId="0" applyNumberFormat="1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/>
    </xf>
    <xf numFmtId="164" fontId="2" fillId="7" borderId="20" xfId="1" applyFont="1" applyFill="1" applyBorder="1" applyAlignment="1">
      <alignment horizontal="left" vertical="top"/>
    </xf>
    <xf numFmtId="164" fontId="1" fillId="7" borderId="21" xfId="1" applyFont="1" applyFill="1" applyBorder="1" applyAlignment="1">
      <alignment horizontal="left" vertical="top"/>
    </xf>
    <xf numFmtId="0" fontId="0" fillId="0" borderId="22" xfId="0" applyFont="1" applyFill="1" applyBorder="1"/>
    <xf numFmtId="14" fontId="0" fillId="0" borderId="28" xfId="0" applyNumberFormat="1" applyBorder="1"/>
    <xf numFmtId="164" fontId="0" fillId="0" borderId="7" xfId="1" applyFont="1" applyBorder="1"/>
    <xf numFmtId="14" fontId="0" fillId="3" borderId="7" xfId="0" applyNumberFormat="1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164" fontId="0" fillId="3" borderId="10" xfId="1" applyFont="1" applyFill="1" applyBorder="1" applyAlignment="1">
      <alignment horizontal="left" vertical="top"/>
    </xf>
    <xf numFmtId="0" fontId="0" fillId="3" borderId="7" xfId="0" applyFont="1" applyFill="1" applyBorder="1"/>
    <xf numFmtId="14" fontId="0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/>
    </xf>
    <xf numFmtId="164" fontId="0" fillId="2" borderId="12" xfId="1" applyFont="1" applyFill="1" applyBorder="1" applyAlignment="1">
      <alignment horizontal="left" vertical="top"/>
    </xf>
    <xf numFmtId="0" fontId="0" fillId="0" borderId="13" xfId="0" applyFont="1" applyBorder="1"/>
    <xf numFmtId="14" fontId="0" fillId="0" borderId="14" xfId="0" applyNumberFormat="1" applyFont="1" applyBorder="1" applyAlignment="1">
      <alignment horizontal="left" vertical="top"/>
    </xf>
    <xf numFmtId="0" fontId="0" fillId="0" borderId="15" xfId="0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14" fontId="0" fillId="0" borderId="11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7" xfId="0" applyBorder="1"/>
    <xf numFmtId="0" fontId="2" fillId="0" borderId="10" xfId="0" applyFont="1" applyBorder="1" applyAlignment="1">
      <alignment horizontal="left" vertical="top"/>
    </xf>
    <xf numFmtId="164" fontId="2" fillId="0" borderId="27" xfId="1" applyFont="1" applyBorder="1"/>
    <xf numFmtId="0" fontId="2" fillId="6" borderId="10" xfId="0" applyFont="1" applyFill="1" applyBorder="1" applyAlignment="1">
      <alignment horizontal="left" vertical="top"/>
    </xf>
    <xf numFmtId="164" fontId="2" fillId="6" borderId="27" xfId="1" applyFont="1" applyFill="1" applyBorder="1"/>
    <xf numFmtId="0" fontId="0" fillId="6" borderId="0" xfId="0" applyFill="1"/>
    <xf numFmtId="0" fontId="0" fillId="7" borderId="27" xfId="0" applyFill="1" applyBorder="1"/>
    <xf numFmtId="0" fontId="2" fillId="7" borderId="10" xfId="0" applyFont="1" applyFill="1" applyBorder="1" applyAlignment="1">
      <alignment horizontal="left" vertical="top"/>
    </xf>
    <xf numFmtId="164" fontId="2" fillId="7" borderId="27" xfId="1" applyFont="1" applyFill="1" applyBorder="1"/>
    <xf numFmtId="0" fontId="0" fillId="7" borderId="0" xfId="0" applyFill="1"/>
    <xf numFmtId="0" fontId="0" fillId="0" borderId="30" xfId="0" applyBorder="1"/>
    <xf numFmtId="0" fontId="0" fillId="0" borderId="32" xfId="0" applyBorder="1"/>
    <xf numFmtId="0" fontId="0" fillId="6" borderId="10" xfId="0" applyFont="1" applyFill="1" applyBorder="1" applyAlignment="1">
      <alignment horizontal="left" vertical="top"/>
    </xf>
    <xf numFmtId="0" fontId="0" fillId="0" borderId="33" xfId="0" applyBorder="1"/>
    <xf numFmtId="0" fontId="2" fillId="0" borderId="34" xfId="0" applyFont="1" applyBorder="1"/>
    <xf numFmtId="164" fontId="0" fillId="0" borderId="35" xfId="1" applyFont="1" applyBorder="1"/>
    <xf numFmtId="164" fontId="2" fillId="0" borderId="36" xfId="1" applyFont="1" applyBorder="1"/>
    <xf numFmtId="0" fontId="9" fillId="3" borderId="0" xfId="0" applyFont="1" applyFill="1" applyBorder="1" applyAlignment="1">
      <alignment horizontal="center" vertical="top"/>
    </xf>
    <xf numFmtId="0" fontId="0" fillId="7" borderId="1" xfId="0" applyFill="1" applyBorder="1"/>
    <xf numFmtId="0" fontId="0" fillId="6" borderId="2" xfId="0" applyFill="1" applyBorder="1"/>
    <xf numFmtId="0" fontId="0" fillId="6" borderId="4" xfId="0" applyFill="1" applyBorder="1"/>
    <xf numFmtId="0" fontId="9" fillId="7" borderId="2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9" fillId="7" borderId="27" xfId="0" applyFont="1" applyFill="1" applyBorder="1" applyAlignment="1">
      <alignment horizontal="center" vertical="top"/>
    </xf>
    <xf numFmtId="0" fontId="0" fillId="7" borderId="1" xfId="0" applyFont="1" applyFill="1" applyBorder="1"/>
    <xf numFmtId="0" fontId="0" fillId="7" borderId="0" xfId="0" applyFont="1" applyFill="1"/>
    <xf numFmtId="14" fontId="0" fillId="0" borderId="31" xfId="0" applyNumberFormat="1" applyBorder="1"/>
    <xf numFmtId="3" fontId="0" fillId="0" borderId="1" xfId="0" applyNumberFormat="1" applyBorder="1"/>
    <xf numFmtId="14" fontId="0" fillId="0" borderId="28" xfId="0" applyNumberFormat="1" applyBorder="1" applyAlignment="1">
      <alignment horizontal="right"/>
    </xf>
    <xf numFmtId="0" fontId="12" fillId="2" borderId="0" xfId="0" applyFont="1" applyFill="1" applyAlignment="1">
      <alignment horizontal="center" wrapText="1"/>
    </xf>
    <xf numFmtId="0" fontId="0" fillId="0" borderId="2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4" fontId="2" fillId="2" borderId="27" xfId="1" applyFont="1" applyFill="1" applyBorder="1" applyAlignment="1">
      <alignment horizontal="left" vertical="top"/>
    </xf>
    <xf numFmtId="164" fontId="1" fillId="2" borderId="3" xfId="1" applyFont="1" applyFill="1" applyBorder="1" applyAlignment="1">
      <alignment horizontal="left" vertical="top"/>
    </xf>
    <xf numFmtId="164" fontId="1" fillId="2" borderId="27" xfId="1" applyFont="1" applyFill="1" applyBorder="1" applyAlignment="1">
      <alignment horizontal="left" vertical="top"/>
    </xf>
    <xf numFmtId="14" fontId="0" fillId="0" borderId="31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/>
    </xf>
    <xf numFmtId="0" fontId="9" fillId="2" borderId="32" xfId="0" applyFont="1" applyFill="1" applyBorder="1" applyAlignment="1">
      <alignment horizontal="center" vertical="top"/>
    </xf>
    <xf numFmtId="164" fontId="0" fillId="2" borderId="32" xfId="1" applyFont="1" applyFill="1" applyBorder="1" applyAlignment="1">
      <alignment horizontal="left" vertical="top"/>
    </xf>
    <xf numFmtId="0" fontId="0" fillId="0" borderId="30" xfId="0" applyFont="1" applyBorder="1"/>
    <xf numFmtId="0" fontId="0" fillId="0" borderId="0" xfId="0" applyBorder="1"/>
    <xf numFmtId="164" fontId="22" fillId="0" borderId="0" xfId="0" applyNumberFormat="1" applyFont="1" applyBorder="1"/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0" fillId="0" borderId="1" xfId="1" applyFont="1" applyBorder="1" applyAlignment="1">
      <alignment horizontal="right"/>
    </xf>
    <xf numFmtId="0" fontId="0" fillId="3" borderId="14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/>
    <xf numFmtId="0" fontId="0" fillId="3" borderId="15" xfId="0" applyFill="1" applyBorder="1"/>
    <xf numFmtId="0" fontId="0" fillId="3" borderId="0" xfId="0" applyFill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0" borderId="17" xfId="0" applyFont="1" applyBorder="1" applyAlignment="1">
      <alignment horizontal="left" vertical="top"/>
    </xf>
    <xf numFmtId="0" fontId="0" fillId="7" borderId="14" xfId="0" applyFill="1" applyBorder="1"/>
    <xf numFmtId="0" fontId="2" fillId="7" borderId="1" xfId="0" applyFont="1" applyFill="1" applyBorder="1" applyAlignment="1">
      <alignment horizontal="left" vertical="top"/>
    </xf>
    <xf numFmtId="164" fontId="2" fillId="7" borderId="1" xfId="0" applyNumberFormat="1" applyFont="1" applyFill="1" applyBorder="1"/>
    <xf numFmtId="0" fontId="2" fillId="0" borderId="1" xfId="0" applyFont="1" applyBorder="1"/>
    <xf numFmtId="14" fontId="0" fillId="0" borderId="37" xfId="0" applyNumberFormat="1" applyBorder="1" applyAlignment="1">
      <alignment horizontal="right"/>
    </xf>
    <xf numFmtId="0" fontId="0" fillId="0" borderId="38" xfId="0" applyBorder="1"/>
    <xf numFmtId="0" fontId="2" fillId="0" borderId="38" xfId="0" applyFont="1" applyBorder="1"/>
    <xf numFmtId="164" fontId="2" fillId="0" borderId="38" xfId="1" applyFont="1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2" fillId="0" borderId="38" xfId="0" applyFont="1" applyBorder="1" applyAlignment="1">
      <alignment horizontal="left" vertical="top"/>
    </xf>
    <xf numFmtId="164" fontId="22" fillId="0" borderId="39" xfId="0" applyNumberFormat="1" applyFont="1" applyBorder="1"/>
    <xf numFmtId="0" fontId="24" fillId="3" borderId="2" xfId="0" applyFont="1" applyFill="1" applyBorder="1" applyAlignment="1">
      <alignment horizontal="center" vertical="top"/>
    </xf>
    <xf numFmtId="0" fontId="2" fillId="0" borderId="7" xfId="0" applyFont="1" applyBorder="1"/>
    <xf numFmtId="164" fontId="2" fillId="0" borderId="7" xfId="0" applyNumberFormat="1" applyFont="1" applyBorder="1"/>
    <xf numFmtId="164" fontId="0" fillId="0" borderId="38" xfId="1" applyFont="1" applyBorder="1"/>
    <xf numFmtId="0" fontId="0" fillId="8" borderId="0" xfId="0" applyFill="1"/>
    <xf numFmtId="0" fontId="2" fillId="3" borderId="1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164" fontId="2" fillId="3" borderId="27" xfId="1" applyFont="1" applyFill="1" applyBorder="1" applyAlignment="1">
      <alignment horizontal="left" vertical="top"/>
    </xf>
    <xf numFmtId="164" fontId="2" fillId="2" borderId="12" xfId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1" fillId="0" borderId="1" xfId="1" applyFont="1" applyBorder="1"/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2" fontId="0" fillId="0" borderId="1" xfId="0" applyNumberFormat="1" applyBorder="1"/>
    <xf numFmtId="4" fontId="0" fillId="0" borderId="13" xfId="0" applyNumberFormat="1" applyFont="1" applyBorder="1"/>
    <xf numFmtId="4" fontId="0" fillId="0" borderId="18" xfId="0" applyNumberFormat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AD17BC8-731B-4EFF-9D76-0BA75DE3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38099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132726</xdr:colOff>
      <xdr:row>3</xdr:row>
      <xdr:rowOff>116633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04257" cy="699796"/>
        </a:xfrm>
        <a:prstGeom prst="rect">
          <a:avLst/>
        </a:prstGeom>
      </xdr:spPr>
    </xdr:pic>
    <xdr:clientData/>
  </xdr:twoCellAnchor>
  <xdr:twoCellAnchor editAs="oneCell">
    <xdr:from>
      <xdr:col>0</xdr:col>
      <xdr:colOff>9719</xdr:colOff>
      <xdr:row>198</xdr:row>
      <xdr:rowOff>116633</xdr:rowOff>
    </xdr:from>
    <xdr:to>
      <xdr:col>5</xdr:col>
      <xdr:colOff>1109110</xdr:colOff>
      <xdr:row>215</xdr:row>
      <xdr:rowOff>169205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" t="31735" r="10859" b="31839"/>
        <a:stretch/>
      </xdr:blipFill>
      <xdr:spPr>
        <a:xfrm>
          <a:off x="9719" y="38741480"/>
          <a:ext cx="9564978" cy="3279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>
      <selection activeCell="B7" sqref="B7"/>
    </sheetView>
  </sheetViews>
  <sheetFormatPr baseColWidth="10" defaultRowHeight="15" x14ac:dyDescent="0.25"/>
  <cols>
    <col min="1" max="1" width="68.5703125" customWidth="1"/>
    <col min="2" max="2" width="15.140625" style="138" customWidth="1"/>
    <col min="3" max="3" width="12.85546875" customWidth="1"/>
    <col min="4" max="4" width="3.42578125" customWidth="1"/>
  </cols>
  <sheetData>
    <row r="1" spans="1:8" x14ac:dyDescent="0.25">
      <c r="E1" s="139" t="s">
        <v>646</v>
      </c>
      <c r="F1" s="139"/>
      <c r="G1" s="139"/>
      <c r="H1" s="139"/>
    </row>
    <row r="2" spans="1:8" ht="15.75" x14ac:dyDescent="0.25">
      <c r="A2" s="371" t="s">
        <v>607</v>
      </c>
      <c r="B2" s="371"/>
      <c r="C2" s="371"/>
      <c r="E2" s="139" t="s">
        <v>647</v>
      </c>
      <c r="F2" s="139"/>
      <c r="G2" s="139"/>
      <c r="H2" s="139"/>
    </row>
    <row r="3" spans="1:8" ht="15.75" x14ac:dyDescent="0.25">
      <c r="A3" s="156"/>
      <c r="B3" s="157"/>
      <c r="C3" s="156"/>
    </row>
    <row r="4" spans="1:8" ht="15.75" x14ac:dyDescent="0.25">
      <c r="A4" s="156"/>
      <c r="B4" s="157"/>
      <c r="C4" s="156"/>
    </row>
    <row r="5" spans="1:8" ht="15.75" x14ac:dyDescent="0.25">
      <c r="A5" s="156"/>
      <c r="B5" s="157"/>
      <c r="C5" s="156"/>
    </row>
    <row r="6" spans="1:8" ht="15.75" x14ac:dyDescent="0.25">
      <c r="A6" s="158" t="s">
        <v>301</v>
      </c>
      <c r="B6" s="157">
        <v>12169517.83</v>
      </c>
      <c r="C6" s="156"/>
    </row>
    <row r="7" spans="1:8" ht="15.75" x14ac:dyDescent="0.25">
      <c r="A7" s="156" t="s">
        <v>603</v>
      </c>
      <c r="B7" s="159">
        <v>-44863.75</v>
      </c>
      <c r="C7" s="156"/>
    </row>
    <row r="8" spans="1:8" ht="27.75" customHeight="1" x14ac:dyDescent="0.25">
      <c r="A8" s="160" t="s">
        <v>605</v>
      </c>
      <c r="B8" s="161">
        <v>18000</v>
      </c>
      <c r="C8" s="156"/>
    </row>
    <row r="9" spans="1:8" ht="15.75" x14ac:dyDescent="0.25">
      <c r="A9" s="158" t="s">
        <v>604</v>
      </c>
      <c r="B9" s="162">
        <f>SUM(B6:B8)</f>
        <v>12142654.08</v>
      </c>
      <c r="C9" s="156"/>
    </row>
    <row r="10" spans="1:8" ht="15.75" x14ac:dyDescent="0.25">
      <c r="A10" s="156" t="s">
        <v>261</v>
      </c>
      <c r="B10" s="157"/>
      <c r="C10" s="156"/>
    </row>
    <row r="11" spans="1:8" ht="15.75" x14ac:dyDescent="0.25">
      <c r="A11" s="156"/>
      <c r="B11" s="157"/>
      <c r="C11" s="156"/>
    </row>
    <row r="12" spans="1:8" ht="15.75" x14ac:dyDescent="0.25">
      <c r="A12" s="156"/>
      <c r="B12" s="157"/>
      <c r="C12" s="156"/>
    </row>
    <row r="13" spans="1:8" ht="15.75" x14ac:dyDescent="0.25">
      <c r="A13" s="156"/>
      <c r="B13" s="157"/>
      <c r="C13" s="156"/>
    </row>
    <row r="14" spans="1:8" ht="15.75" x14ac:dyDescent="0.25">
      <c r="A14" s="156"/>
      <c r="B14" s="159"/>
      <c r="C14" s="156"/>
    </row>
    <row r="15" spans="1:8" ht="15.75" x14ac:dyDescent="0.25">
      <c r="A15" s="156" t="s">
        <v>527</v>
      </c>
      <c r="B15" s="162">
        <f>B9</f>
        <v>12142654.08</v>
      </c>
      <c r="C15" s="156"/>
    </row>
    <row r="16" spans="1:8" ht="15.75" x14ac:dyDescent="0.25">
      <c r="A16" s="156"/>
      <c r="B16" s="162"/>
      <c r="C16" s="156"/>
    </row>
    <row r="17" spans="1:3" ht="15.75" x14ac:dyDescent="0.25">
      <c r="A17" s="156"/>
      <c r="B17" s="162"/>
      <c r="C17" s="156"/>
    </row>
    <row r="18" spans="1:3" ht="15.75" x14ac:dyDescent="0.25">
      <c r="A18" s="156"/>
      <c r="B18" s="162"/>
      <c r="C18" s="156"/>
    </row>
    <row r="19" spans="1:3" ht="15.75" x14ac:dyDescent="0.25">
      <c r="A19" s="158" t="s">
        <v>606</v>
      </c>
      <c r="B19" s="162">
        <v>23606199.859999999</v>
      </c>
      <c r="C19" s="156"/>
    </row>
    <row r="20" spans="1:3" ht="31.5" x14ac:dyDescent="0.25">
      <c r="A20" s="160" t="s">
        <v>605</v>
      </c>
      <c r="B20" s="161">
        <v>-18000</v>
      </c>
      <c r="C20" s="156"/>
    </row>
    <row r="21" spans="1:3" ht="15.75" x14ac:dyDescent="0.25">
      <c r="A21" s="156" t="s">
        <v>608</v>
      </c>
      <c r="B21" s="162">
        <f>SUM(B19:B20)</f>
        <v>23588199.859999999</v>
      </c>
      <c r="C21" s="156"/>
    </row>
    <row r="22" spans="1:3" ht="15.75" x14ac:dyDescent="0.25">
      <c r="A22" s="156" t="s">
        <v>261</v>
      </c>
      <c r="B22" s="162"/>
      <c r="C22" s="156"/>
    </row>
    <row r="23" spans="1:3" ht="15.75" x14ac:dyDescent="0.25">
      <c r="A23" s="156"/>
      <c r="B23" s="162"/>
      <c r="C23" s="156"/>
    </row>
    <row r="24" spans="1:3" x14ac:dyDescent="0.25">
      <c r="A24" s="1"/>
      <c r="B24" s="151"/>
    </row>
    <row r="27" spans="1:3" s="153" customFormat="1" x14ac:dyDescent="0.25">
      <c r="B27" s="154"/>
    </row>
    <row r="30" spans="1:3" x14ac:dyDescent="0.25">
      <c r="A30" s="372" t="s">
        <v>308</v>
      </c>
      <c r="B30" s="372"/>
      <c r="C30" s="372"/>
    </row>
    <row r="34" spans="1:3" x14ac:dyDescent="0.25">
      <c r="A34" s="139" t="s">
        <v>291</v>
      </c>
      <c r="B34" s="141">
        <v>2559274.39</v>
      </c>
    </row>
    <row r="35" spans="1:3" x14ac:dyDescent="0.25">
      <c r="A35" t="s">
        <v>306</v>
      </c>
      <c r="B35" s="138">
        <v>460672.15</v>
      </c>
    </row>
    <row r="36" spans="1:3" x14ac:dyDescent="0.25">
      <c r="A36" t="s">
        <v>292</v>
      </c>
      <c r="B36" s="138">
        <v>99370</v>
      </c>
    </row>
    <row r="37" spans="1:3" x14ac:dyDescent="0.25">
      <c r="A37" t="s">
        <v>292</v>
      </c>
      <c r="B37" s="138">
        <v>93351.75</v>
      </c>
    </row>
    <row r="38" spans="1:3" x14ac:dyDescent="0.25">
      <c r="A38" t="s">
        <v>307</v>
      </c>
      <c r="B38" s="138">
        <v>134472.5</v>
      </c>
    </row>
    <row r="39" spans="1:3" x14ac:dyDescent="0.25">
      <c r="A39" t="s">
        <v>215</v>
      </c>
      <c r="B39" s="138">
        <v>7322802.0899999999</v>
      </c>
    </row>
    <row r="40" spans="1:3" x14ac:dyDescent="0.25">
      <c r="A40" t="s">
        <v>307</v>
      </c>
      <c r="B40" s="138">
        <v>140315</v>
      </c>
    </row>
    <row r="41" spans="1:3" x14ac:dyDescent="0.25">
      <c r="A41" t="s">
        <v>292</v>
      </c>
      <c r="B41" s="138">
        <v>74166.509999999995</v>
      </c>
      <c r="C41" t="s">
        <v>523</v>
      </c>
    </row>
    <row r="42" spans="1:3" x14ac:dyDescent="0.25">
      <c r="A42" t="s">
        <v>522</v>
      </c>
      <c r="B42" s="140">
        <v>-4208.5</v>
      </c>
      <c r="C42" s="1" t="s">
        <v>524</v>
      </c>
    </row>
    <row r="43" spans="1:3" x14ac:dyDescent="0.25">
      <c r="A43" s="139" t="s">
        <v>301</v>
      </c>
      <c r="B43" s="141">
        <f>SUM(B34:B42)</f>
        <v>10880215.889999999</v>
      </c>
    </row>
    <row r="46" spans="1:3" x14ac:dyDescent="0.25">
      <c r="A46" s="1"/>
    </row>
    <row r="47" spans="1:3" x14ac:dyDescent="0.25">
      <c r="A47" s="1" t="s">
        <v>287</v>
      </c>
      <c r="B47" s="138">
        <v>319010</v>
      </c>
      <c r="C47" t="s">
        <v>521</v>
      </c>
    </row>
    <row r="48" spans="1:3" x14ac:dyDescent="0.25">
      <c r="A48" s="1" t="s">
        <v>309</v>
      </c>
      <c r="B48" s="138">
        <v>631085</v>
      </c>
      <c r="C48" t="s">
        <v>521</v>
      </c>
    </row>
    <row r="49" spans="1:7" x14ac:dyDescent="0.25">
      <c r="A49" s="1" t="s">
        <v>310</v>
      </c>
      <c r="B49" s="138">
        <v>44863.75</v>
      </c>
      <c r="C49" t="s">
        <v>521</v>
      </c>
    </row>
    <row r="50" spans="1:7" x14ac:dyDescent="0.25">
      <c r="A50" t="s">
        <v>311</v>
      </c>
      <c r="B50" s="138">
        <v>7000</v>
      </c>
      <c r="C50" t="s">
        <v>521</v>
      </c>
    </row>
    <row r="51" spans="1:7" x14ac:dyDescent="0.25">
      <c r="A51" s="1" t="s">
        <v>310</v>
      </c>
      <c r="B51" s="138">
        <v>29861.31</v>
      </c>
      <c r="C51" t="s">
        <v>521</v>
      </c>
    </row>
    <row r="52" spans="1:7" x14ac:dyDescent="0.25">
      <c r="A52" s="1" t="s">
        <v>310</v>
      </c>
      <c r="B52" s="138">
        <v>28928.15</v>
      </c>
      <c r="C52" t="s">
        <v>521</v>
      </c>
    </row>
    <row r="53" spans="1:7" x14ac:dyDescent="0.25">
      <c r="A53" t="s">
        <v>292</v>
      </c>
      <c r="B53" s="142">
        <v>72124.5</v>
      </c>
      <c r="C53" t="s">
        <v>521</v>
      </c>
    </row>
    <row r="54" spans="1:7" x14ac:dyDescent="0.25">
      <c r="A54" s="1"/>
      <c r="B54" s="141">
        <f>SUM(B47:B53)</f>
        <v>1132872.71</v>
      </c>
      <c r="C54" s="139"/>
    </row>
    <row r="56" spans="1:7" ht="150" x14ac:dyDescent="0.25">
      <c r="A56" t="s">
        <v>215</v>
      </c>
      <c r="B56" s="140">
        <v>1531294.01</v>
      </c>
      <c r="C56" s="150" t="s">
        <v>518</v>
      </c>
    </row>
    <row r="57" spans="1:7" x14ac:dyDescent="0.25">
      <c r="B57" s="152">
        <f>B56</f>
        <v>1531294.01</v>
      </c>
      <c r="C57" s="150"/>
    </row>
    <row r="58" spans="1:7" x14ac:dyDescent="0.25">
      <c r="B58" s="151"/>
      <c r="C58" s="150"/>
      <c r="G58" t="s">
        <v>520</v>
      </c>
    </row>
    <row r="59" spans="1:7" x14ac:dyDescent="0.25">
      <c r="B59" s="152">
        <f>B43+B54+B57</f>
        <v>13544382.609999998</v>
      </c>
      <c r="C59" s="150"/>
      <c r="G59" s="1" t="s">
        <v>519</v>
      </c>
    </row>
    <row r="60" spans="1:7" x14ac:dyDescent="0.25">
      <c r="A60" t="s">
        <v>525</v>
      </c>
      <c r="B60" s="138">
        <v>-74166.509999999995</v>
      </c>
      <c r="C60" t="s">
        <v>523</v>
      </c>
    </row>
    <row r="61" spans="1:7" x14ac:dyDescent="0.25">
      <c r="A61" t="s">
        <v>526</v>
      </c>
      <c r="B61" s="140">
        <v>4208.5</v>
      </c>
      <c r="C61" s="1" t="s">
        <v>524</v>
      </c>
    </row>
    <row r="62" spans="1:7" x14ac:dyDescent="0.25">
      <c r="A62" t="s">
        <v>527</v>
      </c>
      <c r="B62" s="141">
        <f>SUM(B59:B61)</f>
        <v>13474424.599999998</v>
      </c>
    </row>
    <row r="63" spans="1:7" x14ac:dyDescent="0.25">
      <c r="A63" s="1"/>
      <c r="B63" s="151"/>
    </row>
    <row r="66" spans="1:2" s="153" customFormat="1" x14ac:dyDescent="0.25">
      <c r="B66" s="154"/>
    </row>
    <row r="71" spans="1:2" x14ac:dyDescent="0.25">
      <c r="A71" s="139" t="s">
        <v>291</v>
      </c>
      <c r="B71" s="141">
        <v>3490760.86</v>
      </c>
    </row>
    <row r="72" spans="1:2" x14ac:dyDescent="0.25">
      <c r="A72" t="s">
        <v>293</v>
      </c>
      <c r="B72" s="138">
        <v>73038.19</v>
      </c>
    </row>
    <row r="73" spans="1:2" x14ac:dyDescent="0.25">
      <c r="A73" t="s">
        <v>292</v>
      </c>
      <c r="B73" s="138">
        <v>95454.1</v>
      </c>
    </row>
    <row r="74" spans="1:2" x14ac:dyDescent="0.25">
      <c r="A74" t="s">
        <v>292</v>
      </c>
      <c r="B74" s="138">
        <v>84350.5</v>
      </c>
    </row>
    <row r="75" spans="1:2" x14ac:dyDescent="0.25">
      <c r="A75" t="s">
        <v>292</v>
      </c>
      <c r="B75" s="138">
        <v>87305</v>
      </c>
    </row>
    <row r="76" spans="1:2" x14ac:dyDescent="0.25">
      <c r="A76" t="s">
        <v>294</v>
      </c>
      <c r="B76" s="138">
        <v>-137656.6</v>
      </c>
    </row>
    <row r="77" spans="1:2" x14ac:dyDescent="0.25">
      <c r="A77" t="s">
        <v>295</v>
      </c>
      <c r="B77" s="140">
        <v>-7000</v>
      </c>
    </row>
    <row r="78" spans="1:2" x14ac:dyDescent="0.25">
      <c r="A78" t="s">
        <v>301</v>
      </c>
      <c r="B78" s="141">
        <f>SUM(B71:B77)</f>
        <v>3686252.05</v>
      </c>
    </row>
    <row r="84" spans="1:3" x14ac:dyDescent="0.25">
      <c r="A84" t="s">
        <v>296</v>
      </c>
    </row>
    <row r="85" spans="1:3" x14ac:dyDescent="0.25">
      <c r="A85" t="s">
        <v>297</v>
      </c>
    </row>
    <row r="86" spans="1:3" x14ac:dyDescent="0.25">
      <c r="A86" t="s">
        <v>298</v>
      </c>
    </row>
    <row r="87" spans="1:3" x14ac:dyDescent="0.25">
      <c r="A87" t="s">
        <v>299</v>
      </c>
    </row>
    <row r="88" spans="1:3" x14ac:dyDescent="0.25">
      <c r="A88" t="s">
        <v>300</v>
      </c>
    </row>
    <row r="92" spans="1:3" x14ac:dyDescent="0.25">
      <c r="A92" s="139" t="s">
        <v>302</v>
      </c>
      <c r="B92" s="141"/>
      <c r="C92" s="139"/>
    </row>
    <row r="93" spans="1:3" x14ac:dyDescent="0.25">
      <c r="A93" s="139" t="s">
        <v>303</v>
      </c>
      <c r="B93" s="141"/>
      <c r="C93" s="139"/>
    </row>
  </sheetData>
  <mergeCells count="2">
    <mergeCell ref="A2:C2"/>
    <mergeCell ref="A30:C30"/>
  </mergeCells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9"/>
  <sheetViews>
    <sheetView topLeftCell="A88" workbookViewId="0">
      <selection activeCell="D239" sqref="D23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790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195" t="s">
        <v>0</v>
      </c>
      <c r="B6" s="195" t="s">
        <v>23</v>
      </c>
      <c r="C6" s="127" t="s">
        <v>22</v>
      </c>
      <c r="D6" s="19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00">
        <v>44564</v>
      </c>
      <c r="B8" s="201" t="s">
        <v>21</v>
      </c>
      <c r="C8" s="201"/>
      <c r="D8" s="201" t="s">
        <v>3</v>
      </c>
      <c r="E8" s="202">
        <v>861554</v>
      </c>
      <c r="F8" s="201"/>
      <c r="G8" s="203"/>
    </row>
    <row r="9" spans="1:261" x14ac:dyDescent="0.25">
      <c r="A9" s="204">
        <v>44595</v>
      </c>
      <c r="B9" s="66" t="s">
        <v>21</v>
      </c>
      <c r="C9" s="66"/>
      <c r="D9" s="66" t="s">
        <v>3</v>
      </c>
      <c r="E9" s="197">
        <v>724550</v>
      </c>
      <c r="F9" s="66"/>
      <c r="G9" s="205"/>
    </row>
    <row r="10" spans="1:261" x14ac:dyDescent="0.25">
      <c r="A10" s="204">
        <v>44623</v>
      </c>
      <c r="B10" s="66" t="s">
        <v>21</v>
      </c>
      <c r="C10" s="66"/>
      <c r="D10" s="66" t="s">
        <v>3</v>
      </c>
      <c r="E10" s="197">
        <v>659808</v>
      </c>
      <c r="F10" s="66"/>
      <c r="G10" s="205"/>
    </row>
    <row r="11" spans="1:261" x14ac:dyDescent="0.25">
      <c r="A11" s="204">
        <v>44654</v>
      </c>
      <c r="B11" s="66" t="s">
        <v>21</v>
      </c>
      <c r="C11" s="66"/>
      <c r="D11" s="66" t="s">
        <v>3</v>
      </c>
      <c r="E11" s="197">
        <v>478317</v>
      </c>
      <c r="F11" s="66"/>
      <c r="G11" s="205"/>
    </row>
    <row r="12" spans="1:261" x14ac:dyDescent="0.25">
      <c r="A12" s="204">
        <v>44684</v>
      </c>
      <c r="B12" s="66" t="s">
        <v>21</v>
      </c>
      <c r="C12" s="66"/>
      <c r="D12" s="66" t="s">
        <v>3</v>
      </c>
      <c r="E12" s="197">
        <v>228498</v>
      </c>
      <c r="F12" s="66"/>
      <c r="G12" s="205"/>
    </row>
    <row r="13" spans="1:261" x14ac:dyDescent="0.25">
      <c r="A13" s="204">
        <v>44715</v>
      </c>
      <c r="B13" s="66" t="s">
        <v>21</v>
      </c>
      <c r="C13" s="66"/>
      <c r="D13" s="66" t="s">
        <v>3</v>
      </c>
      <c r="E13" s="197">
        <v>4170</v>
      </c>
      <c r="F13" s="66"/>
      <c r="G13" s="205"/>
    </row>
    <row r="14" spans="1:261" x14ac:dyDescent="0.25">
      <c r="A14" s="204">
        <v>44745</v>
      </c>
      <c r="B14" s="66" t="s">
        <v>21</v>
      </c>
      <c r="C14" s="66"/>
      <c r="D14" s="66" t="s">
        <v>3</v>
      </c>
      <c r="E14" s="197">
        <v>555244</v>
      </c>
      <c r="F14" s="66"/>
      <c r="G14" s="205"/>
    </row>
    <row r="15" spans="1:261" x14ac:dyDescent="0.25">
      <c r="A15" s="204">
        <v>44776</v>
      </c>
      <c r="B15" s="66" t="s">
        <v>21</v>
      </c>
      <c r="C15" s="66"/>
      <c r="D15" s="66" t="s">
        <v>3</v>
      </c>
      <c r="E15" s="197">
        <v>440844</v>
      </c>
      <c r="F15" s="66"/>
      <c r="G15" s="205"/>
    </row>
    <row r="16" spans="1:261" x14ac:dyDescent="0.25">
      <c r="A16" s="204">
        <v>44807</v>
      </c>
      <c r="B16" s="66" t="s">
        <v>21</v>
      </c>
      <c r="C16" s="66"/>
      <c r="D16" s="66" t="s">
        <v>3</v>
      </c>
      <c r="E16" s="197">
        <v>408945</v>
      </c>
      <c r="F16" s="66"/>
      <c r="G16" s="205"/>
    </row>
    <row r="17" spans="1:7" x14ac:dyDescent="0.25">
      <c r="A17" s="204">
        <v>44837</v>
      </c>
      <c r="B17" s="66" t="s">
        <v>21</v>
      </c>
      <c r="C17" s="66"/>
      <c r="D17" s="66" t="s">
        <v>3</v>
      </c>
      <c r="E17" s="197">
        <v>320647</v>
      </c>
      <c r="F17" s="66"/>
      <c r="G17" s="205"/>
    </row>
    <row r="18" spans="1:7" x14ac:dyDescent="0.25">
      <c r="A18" s="204">
        <v>44868</v>
      </c>
      <c r="B18" s="66" t="s">
        <v>21</v>
      </c>
      <c r="C18" s="66"/>
      <c r="D18" s="66" t="s">
        <v>3</v>
      </c>
      <c r="E18" s="197">
        <v>357414</v>
      </c>
      <c r="F18" s="66"/>
      <c r="G18" s="205"/>
    </row>
    <row r="19" spans="1:7" x14ac:dyDescent="0.25">
      <c r="A19" s="204">
        <v>44898</v>
      </c>
      <c r="B19" s="66" t="s">
        <v>21</v>
      </c>
      <c r="C19" s="66"/>
      <c r="D19" s="66" t="s">
        <v>3</v>
      </c>
      <c r="E19" s="197">
        <v>220916</v>
      </c>
      <c r="F19" s="66"/>
      <c r="G19" s="205"/>
    </row>
    <row r="20" spans="1:7" x14ac:dyDescent="0.25">
      <c r="A20" s="204" t="s">
        <v>926</v>
      </c>
      <c r="B20" s="66" t="s">
        <v>21</v>
      </c>
      <c r="C20" s="66"/>
      <c r="D20" s="66" t="s">
        <v>3</v>
      </c>
      <c r="E20" s="197">
        <v>2695</v>
      </c>
      <c r="F20" s="66"/>
      <c r="G20" s="205"/>
    </row>
    <row r="21" spans="1:7" x14ac:dyDescent="0.25">
      <c r="A21" s="204" t="s">
        <v>839</v>
      </c>
      <c r="B21" s="66" t="s">
        <v>21</v>
      </c>
      <c r="C21" s="66"/>
      <c r="D21" s="66" t="s">
        <v>3</v>
      </c>
      <c r="E21" s="197">
        <v>432989</v>
      </c>
      <c r="F21" s="66"/>
      <c r="G21" s="205"/>
    </row>
    <row r="22" spans="1:7" x14ac:dyDescent="0.25">
      <c r="A22" s="204" t="s">
        <v>840</v>
      </c>
      <c r="B22" s="66" t="s">
        <v>21</v>
      </c>
      <c r="C22" s="66"/>
      <c r="D22" s="66" t="s">
        <v>3</v>
      </c>
      <c r="E22" s="197">
        <v>478681</v>
      </c>
      <c r="F22" s="66"/>
      <c r="G22" s="205"/>
    </row>
    <row r="23" spans="1:7" x14ac:dyDescent="0.25">
      <c r="A23" s="204" t="s">
        <v>906</v>
      </c>
      <c r="B23" s="66" t="s">
        <v>21</v>
      </c>
      <c r="C23" s="66"/>
      <c r="D23" s="66" t="s">
        <v>3</v>
      </c>
      <c r="E23" s="197">
        <v>435403</v>
      </c>
      <c r="F23" s="66"/>
      <c r="G23" s="205"/>
    </row>
    <row r="24" spans="1:7" x14ac:dyDescent="0.25">
      <c r="A24" s="204" t="s">
        <v>851</v>
      </c>
      <c r="B24" s="66" t="s">
        <v>21</v>
      </c>
      <c r="C24" s="66"/>
      <c r="D24" s="66" t="s">
        <v>3</v>
      </c>
      <c r="E24" s="197">
        <v>502999</v>
      </c>
      <c r="F24" s="66"/>
      <c r="G24" s="205"/>
    </row>
    <row r="25" spans="1:7" x14ac:dyDescent="0.25">
      <c r="A25" s="204" t="s">
        <v>852</v>
      </c>
      <c r="B25" s="66" t="s">
        <v>21</v>
      </c>
      <c r="C25" s="66"/>
      <c r="D25" s="66" t="s">
        <v>3</v>
      </c>
      <c r="E25" s="197">
        <v>510275</v>
      </c>
      <c r="F25" s="66"/>
      <c r="G25" s="205"/>
    </row>
    <row r="26" spans="1:7" x14ac:dyDescent="0.25">
      <c r="A26" s="204" t="s">
        <v>927</v>
      </c>
      <c r="B26" s="66" t="s">
        <v>21</v>
      </c>
      <c r="C26" s="66"/>
      <c r="D26" s="66" t="s">
        <v>3</v>
      </c>
      <c r="E26" s="197">
        <v>225972</v>
      </c>
      <c r="F26" s="66"/>
      <c r="G26" s="205"/>
    </row>
    <row r="27" spans="1:7" x14ac:dyDescent="0.25">
      <c r="A27" s="204" t="s">
        <v>928</v>
      </c>
      <c r="B27" s="66" t="s">
        <v>21</v>
      </c>
      <c r="C27" s="66"/>
      <c r="D27" s="66" t="s">
        <v>3</v>
      </c>
      <c r="E27" s="197">
        <v>3029.45</v>
      </c>
      <c r="F27" s="66"/>
      <c r="G27" s="205"/>
    </row>
    <row r="28" spans="1:7" x14ac:dyDescent="0.25">
      <c r="A28" s="204" t="s">
        <v>857</v>
      </c>
      <c r="B28" s="66" t="s">
        <v>21</v>
      </c>
      <c r="C28" s="66"/>
      <c r="D28" s="66" t="s">
        <v>3</v>
      </c>
      <c r="E28" s="197">
        <v>664281</v>
      </c>
      <c r="F28" s="66"/>
      <c r="G28" s="205"/>
    </row>
    <row r="29" spans="1:7" x14ac:dyDescent="0.25">
      <c r="A29" s="204" t="s">
        <v>859</v>
      </c>
      <c r="B29" s="66" t="s">
        <v>21</v>
      </c>
      <c r="C29" s="66"/>
      <c r="D29" s="66" t="s">
        <v>3</v>
      </c>
      <c r="E29" s="197">
        <v>557861</v>
      </c>
      <c r="F29" s="66"/>
      <c r="G29" s="205"/>
    </row>
    <row r="30" spans="1:7" x14ac:dyDescent="0.25">
      <c r="A30" s="204" t="s">
        <v>929</v>
      </c>
      <c r="B30" s="66" t="s">
        <v>21</v>
      </c>
      <c r="C30" s="66"/>
      <c r="D30" s="66" t="s">
        <v>3</v>
      </c>
      <c r="E30" s="197">
        <v>688077</v>
      </c>
      <c r="F30" s="66"/>
      <c r="G30" s="205"/>
    </row>
    <row r="31" spans="1:7" x14ac:dyDescent="0.25">
      <c r="A31" s="204" t="s">
        <v>917</v>
      </c>
      <c r="B31" s="66" t="s">
        <v>21</v>
      </c>
      <c r="C31" s="66"/>
      <c r="D31" s="66" t="s">
        <v>3</v>
      </c>
      <c r="E31" s="197">
        <v>437176</v>
      </c>
      <c r="F31" s="66"/>
      <c r="G31" s="205"/>
    </row>
    <row r="32" spans="1:7" x14ac:dyDescent="0.25">
      <c r="A32" s="204" t="s">
        <v>930</v>
      </c>
      <c r="B32" s="66" t="s">
        <v>21</v>
      </c>
      <c r="C32" s="66"/>
      <c r="D32" s="66" t="s">
        <v>3</v>
      </c>
      <c r="E32" s="197">
        <v>1055637</v>
      </c>
      <c r="F32" s="66"/>
      <c r="G32" s="205"/>
    </row>
    <row r="33" spans="1:8" x14ac:dyDescent="0.25">
      <c r="A33" s="204" t="s">
        <v>931</v>
      </c>
      <c r="B33" s="66" t="s">
        <v>21</v>
      </c>
      <c r="C33" s="66"/>
      <c r="D33" s="66" t="s">
        <v>3</v>
      </c>
      <c r="E33" s="197">
        <v>174117</v>
      </c>
      <c r="F33" s="66"/>
      <c r="G33" s="205"/>
    </row>
    <row r="34" spans="1:8" x14ac:dyDescent="0.25">
      <c r="A34" s="204" t="s">
        <v>932</v>
      </c>
      <c r="B34" s="66" t="s">
        <v>21</v>
      </c>
      <c r="C34" s="66"/>
      <c r="D34" s="66" t="s">
        <v>3</v>
      </c>
      <c r="E34" s="197">
        <v>11195</v>
      </c>
      <c r="F34" s="66"/>
      <c r="G34" s="205"/>
    </row>
    <row r="35" spans="1:8" x14ac:dyDescent="0.25">
      <c r="A35" s="204" t="s">
        <v>933</v>
      </c>
      <c r="B35" s="66" t="s">
        <v>21</v>
      </c>
      <c r="C35" s="66"/>
      <c r="D35" s="66" t="s">
        <v>3</v>
      </c>
      <c r="E35" s="197">
        <v>746193</v>
      </c>
      <c r="F35" s="66"/>
      <c r="G35" s="205"/>
    </row>
    <row r="36" spans="1:8" x14ac:dyDescent="0.25">
      <c r="A36" s="204" t="s">
        <v>934</v>
      </c>
      <c r="B36" s="66" t="s">
        <v>21</v>
      </c>
      <c r="C36" s="66"/>
      <c r="D36" s="66" t="s">
        <v>3</v>
      </c>
      <c r="E36" s="197">
        <v>433560</v>
      </c>
      <c r="F36" s="66"/>
      <c r="G36" s="205"/>
    </row>
    <row r="37" spans="1:8" x14ac:dyDescent="0.25">
      <c r="A37" s="204" t="s">
        <v>922</v>
      </c>
      <c r="B37" s="66" t="s">
        <v>21</v>
      </c>
      <c r="C37" s="66"/>
      <c r="D37" s="66" t="s">
        <v>3</v>
      </c>
      <c r="E37" s="197">
        <v>513393</v>
      </c>
      <c r="F37" s="66"/>
      <c r="G37" s="205"/>
    </row>
    <row r="38" spans="1:8" x14ac:dyDescent="0.25">
      <c r="A38" s="204" t="s">
        <v>935</v>
      </c>
      <c r="B38" s="66" t="s">
        <v>21</v>
      </c>
      <c r="C38" s="66"/>
      <c r="D38" s="66" t="s">
        <v>3</v>
      </c>
      <c r="E38" s="197">
        <v>500018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13634458.449999999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13634458.449999999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13634458.449999999</v>
      </c>
      <c r="F42" s="66"/>
      <c r="G42" s="205"/>
    </row>
    <row r="43" spans="1:8" s="1" customFormat="1" ht="14.25" customHeight="1" thickBot="1" x14ac:dyDescent="0.3">
      <c r="A43" s="386" t="s">
        <v>1024</v>
      </c>
      <c r="B43" s="387"/>
      <c r="C43" s="387"/>
      <c r="D43" s="387"/>
      <c r="E43" s="387"/>
      <c r="F43" s="388"/>
      <c r="G43" s="214"/>
    </row>
    <row r="44" spans="1:8" x14ac:dyDescent="0.25">
      <c r="A44" s="200">
        <v>44595</v>
      </c>
      <c r="B44" s="201" t="s">
        <v>20</v>
      </c>
      <c r="C44" s="201"/>
      <c r="D44" s="201" t="s">
        <v>1025</v>
      </c>
      <c r="E44" s="202">
        <v>12110000</v>
      </c>
      <c r="F44" s="201"/>
      <c r="G44" s="203"/>
    </row>
    <row r="45" spans="1:8" x14ac:dyDescent="0.25">
      <c r="A45" s="206" t="s">
        <v>852</v>
      </c>
      <c r="B45" s="66" t="s">
        <v>20</v>
      </c>
      <c r="C45" s="66"/>
      <c r="D45" s="66" t="s">
        <v>1042</v>
      </c>
      <c r="E45" s="197">
        <v>7500000</v>
      </c>
      <c r="F45" s="66"/>
      <c r="G45" s="205"/>
    </row>
    <row r="46" spans="1:8" x14ac:dyDescent="0.25">
      <c r="A46" s="206" t="s">
        <v>839</v>
      </c>
      <c r="B46" s="66" t="s">
        <v>20</v>
      </c>
      <c r="C46" s="66"/>
      <c r="D46" s="66" t="s">
        <v>1043</v>
      </c>
      <c r="E46" s="197">
        <v>2446666</v>
      </c>
      <c r="F46" s="66"/>
      <c r="G46" s="205"/>
    </row>
    <row r="47" spans="1:8" x14ac:dyDescent="0.25">
      <c r="A47" s="206" t="s">
        <v>839</v>
      </c>
      <c r="B47" s="66" t="s">
        <v>20</v>
      </c>
      <c r="C47" s="66"/>
      <c r="D47" s="66" t="s">
        <v>1026</v>
      </c>
      <c r="E47" s="197">
        <v>10863252</v>
      </c>
      <c r="F47" s="66"/>
      <c r="G47" s="205"/>
    </row>
    <row r="48" spans="1:8" x14ac:dyDescent="0.25">
      <c r="A48" s="206"/>
      <c r="B48" s="66"/>
      <c r="C48" s="66"/>
      <c r="D48" s="12" t="s">
        <v>61</v>
      </c>
      <c r="E48" s="90">
        <f>SUM(E44:E47)</f>
        <v>32919918</v>
      </c>
      <c r="F48" s="66"/>
      <c r="G48" s="205"/>
      <c r="H48" t="s">
        <v>284</v>
      </c>
    </row>
    <row r="49" spans="1:8" x14ac:dyDescent="0.25">
      <c r="A49" s="206"/>
      <c r="B49" s="66"/>
      <c r="C49" s="66"/>
      <c r="D49" s="66"/>
      <c r="E49" s="66"/>
      <c r="F49" s="66"/>
      <c r="G49" s="205"/>
    </row>
    <row r="50" spans="1:8" x14ac:dyDescent="0.25">
      <c r="A50" s="206"/>
      <c r="B50" s="66"/>
      <c r="C50" s="66"/>
      <c r="D50" s="66"/>
      <c r="E50" s="66"/>
      <c r="F50" s="66"/>
      <c r="G50" s="205"/>
      <c r="H50" t="s">
        <v>286</v>
      </c>
    </row>
    <row r="51" spans="1:8" ht="16.5" thickBot="1" x14ac:dyDescent="0.3">
      <c r="A51" s="207"/>
      <c r="B51" s="208"/>
      <c r="C51" s="208"/>
      <c r="D51" s="212" t="s">
        <v>63</v>
      </c>
      <c r="E51" s="213">
        <f>+E48+E42</f>
        <v>46554376.450000003</v>
      </c>
      <c r="F51" s="208"/>
      <c r="G51" s="210"/>
    </row>
    <row r="52" spans="1:8" s="1" customFormat="1" ht="14.25" customHeight="1" thickBot="1" x14ac:dyDescent="0.3">
      <c r="A52" s="215"/>
      <c r="B52" s="216"/>
      <c r="C52" s="216"/>
      <c r="D52" s="217" t="s">
        <v>69</v>
      </c>
      <c r="E52" s="216"/>
      <c r="F52" s="216"/>
      <c r="G52" s="218"/>
    </row>
    <row r="53" spans="1:8" x14ac:dyDescent="0.25">
      <c r="A53" s="200">
        <v>44595</v>
      </c>
      <c r="B53" s="201" t="s">
        <v>171</v>
      </c>
      <c r="C53" s="201">
        <v>43579</v>
      </c>
      <c r="D53" s="201" t="s">
        <v>135</v>
      </c>
      <c r="E53" s="201"/>
      <c r="F53" s="202">
        <v>11489.86</v>
      </c>
      <c r="G53" s="203" t="s">
        <v>737</v>
      </c>
    </row>
    <row r="54" spans="1:8" x14ac:dyDescent="0.25">
      <c r="A54" s="204">
        <v>44595</v>
      </c>
      <c r="B54" s="66" t="s">
        <v>171</v>
      </c>
      <c r="C54" s="66">
        <v>43580</v>
      </c>
      <c r="D54" s="66" t="s">
        <v>881</v>
      </c>
      <c r="E54" s="66"/>
      <c r="F54" s="197">
        <v>147010.01999999999</v>
      </c>
      <c r="G54" s="205" t="s">
        <v>694</v>
      </c>
    </row>
    <row r="55" spans="1:8" x14ac:dyDescent="0.25">
      <c r="A55" s="204">
        <v>44595</v>
      </c>
      <c r="B55" s="66" t="s">
        <v>171</v>
      </c>
      <c r="C55" s="66">
        <v>43581</v>
      </c>
      <c r="D55" s="66" t="s">
        <v>882</v>
      </c>
      <c r="E55" s="66"/>
      <c r="F55" s="197">
        <v>13300</v>
      </c>
      <c r="G55" s="205" t="s">
        <v>166</v>
      </c>
    </row>
    <row r="56" spans="1:8" x14ac:dyDescent="0.25">
      <c r="A56" s="204">
        <v>44595</v>
      </c>
      <c r="B56" s="66" t="s">
        <v>171</v>
      </c>
      <c r="C56" s="66">
        <v>43582</v>
      </c>
      <c r="D56" s="66" t="s">
        <v>883</v>
      </c>
      <c r="E56" s="66"/>
      <c r="F56" s="197">
        <v>42750</v>
      </c>
      <c r="G56" s="205" t="s">
        <v>166</v>
      </c>
    </row>
    <row r="57" spans="1:8" x14ac:dyDescent="0.25">
      <c r="A57" s="204">
        <v>44595</v>
      </c>
      <c r="B57" s="66" t="s">
        <v>171</v>
      </c>
      <c r="C57" s="66">
        <v>43583</v>
      </c>
      <c r="D57" s="66" t="s">
        <v>884</v>
      </c>
      <c r="E57" s="66"/>
      <c r="F57" s="197">
        <v>7600</v>
      </c>
      <c r="G57" s="205" t="s">
        <v>885</v>
      </c>
    </row>
    <row r="58" spans="1:8" x14ac:dyDescent="0.25">
      <c r="A58" s="204">
        <v>44595</v>
      </c>
      <c r="B58" s="66" t="s">
        <v>171</v>
      </c>
      <c r="C58" s="66">
        <v>43584</v>
      </c>
      <c r="D58" s="66" t="s">
        <v>886</v>
      </c>
      <c r="E58" s="66"/>
      <c r="F58" s="197">
        <v>39900</v>
      </c>
      <c r="G58" s="205" t="s">
        <v>117</v>
      </c>
    </row>
    <row r="59" spans="1:8" x14ac:dyDescent="0.25">
      <c r="A59" s="204">
        <v>44623</v>
      </c>
      <c r="B59" s="66" t="s">
        <v>171</v>
      </c>
      <c r="C59" s="66">
        <v>43585</v>
      </c>
      <c r="D59" s="66" t="s">
        <v>887</v>
      </c>
      <c r="E59" s="66"/>
      <c r="F59" s="197">
        <v>2244651.33</v>
      </c>
      <c r="G59" s="205" t="s">
        <v>901</v>
      </c>
    </row>
    <row r="60" spans="1:8" x14ac:dyDescent="0.25">
      <c r="A60" s="204">
        <v>44745</v>
      </c>
      <c r="B60" s="66" t="s">
        <v>171</v>
      </c>
      <c r="C60" s="66">
        <v>43586</v>
      </c>
      <c r="D60" s="66" t="s">
        <v>888</v>
      </c>
      <c r="E60" s="66"/>
      <c r="F60" s="197">
        <v>10200.959999999999</v>
      </c>
      <c r="G60" s="205" t="s">
        <v>889</v>
      </c>
    </row>
    <row r="61" spans="1:8" x14ac:dyDescent="0.25">
      <c r="A61" s="204">
        <v>44745</v>
      </c>
      <c r="B61" s="66" t="s">
        <v>171</v>
      </c>
      <c r="C61" s="66">
        <v>43587</v>
      </c>
      <c r="D61" s="66" t="s">
        <v>890</v>
      </c>
      <c r="E61" s="66"/>
      <c r="F61" s="197">
        <v>108900.4</v>
      </c>
      <c r="G61" s="205" t="s">
        <v>902</v>
      </c>
    </row>
    <row r="62" spans="1:8" x14ac:dyDescent="0.25">
      <c r="A62" s="204">
        <v>44745</v>
      </c>
      <c r="B62" s="66" t="s">
        <v>171</v>
      </c>
      <c r="C62" s="66">
        <v>43588</v>
      </c>
      <c r="D62" s="66" t="s">
        <v>56</v>
      </c>
      <c r="E62" s="66"/>
      <c r="F62" s="197">
        <v>5180</v>
      </c>
      <c r="G62" s="205" t="s">
        <v>891</v>
      </c>
    </row>
    <row r="63" spans="1:8" x14ac:dyDescent="0.25">
      <c r="A63" s="204">
        <v>44745</v>
      </c>
      <c r="B63" s="66" t="s">
        <v>171</v>
      </c>
      <c r="C63" s="66">
        <v>43589</v>
      </c>
      <c r="D63" s="66" t="s">
        <v>892</v>
      </c>
      <c r="E63" s="66"/>
      <c r="F63" s="197">
        <v>293141.06</v>
      </c>
      <c r="G63" s="205" t="s">
        <v>893</v>
      </c>
    </row>
    <row r="64" spans="1:8" x14ac:dyDescent="0.25">
      <c r="A64" s="204">
        <v>44745</v>
      </c>
      <c r="B64" s="66" t="s">
        <v>171</v>
      </c>
      <c r="C64" s="66">
        <v>43590</v>
      </c>
      <c r="D64" s="66" t="s">
        <v>894</v>
      </c>
      <c r="E64" s="66"/>
      <c r="F64" s="197">
        <v>75627.600000000006</v>
      </c>
      <c r="G64" s="205" t="s">
        <v>765</v>
      </c>
    </row>
    <row r="65" spans="1:7" x14ac:dyDescent="0.25">
      <c r="A65" s="204">
        <v>44837</v>
      </c>
      <c r="B65" s="66" t="s">
        <v>171</v>
      </c>
      <c r="C65" s="66">
        <v>43591</v>
      </c>
      <c r="D65" s="66" t="s">
        <v>260</v>
      </c>
      <c r="E65" s="66"/>
      <c r="F65" s="197" t="s">
        <v>945</v>
      </c>
      <c r="G65" s="205"/>
    </row>
    <row r="66" spans="1:7" x14ac:dyDescent="0.25">
      <c r="A66" s="204">
        <v>44837</v>
      </c>
      <c r="B66" s="66" t="s">
        <v>171</v>
      </c>
      <c r="C66" s="66">
        <v>43592</v>
      </c>
      <c r="D66" s="66" t="s">
        <v>895</v>
      </c>
      <c r="E66" s="66"/>
      <c r="F66" s="197">
        <v>7000</v>
      </c>
      <c r="G66" s="205" t="s">
        <v>100</v>
      </c>
    </row>
    <row r="67" spans="1:7" x14ac:dyDescent="0.25">
      <c r="A67" s="204">
        <v>44837</v>
      </c>
      <c r="B67" s="66" t="s">
        <v>171</v>
      </c>
      <c r="C67" s="66">
        <v>43593</v>
      </c>
      <c r="D67" s="66" t="s">
        <v>260</v>
      </c>
      <c r="E67" s="66"/>
      <c r="F67" s="197" t="s">
        <v>945</v>
      </c>
      <c r="G67" s="205"/>
    </row>
    <row r="68" spans="1:7" x14ac:dyDescent="0.25">
      <c r="A68" s="204">
        <v>44837</v>
      </c>
      <c r="B68" s="66" t="s">
        <v>171</v>
      </c>
      <c r="C68" s="66">
        <v>43594</v>
      </c>
      <c r="D68" s="66" t="s">
        <v>896</v>
      </c>
      <c r="E68" s="66"/>
      <c r="F68" s="197">
        <v>7000</v>
      </c>
      <c r="G68" s="205" t="s">
        <v>100</v>
      </c>
    </row>
    <row r="69" spans="1:7" x14ac:dyDescent="0.25">
      <c r="A69" s="204">
        <v>44837</v>
      </c>
      <c r="B69" s="66" t="s">
        <v>171</v>
      </c>
      <c r="C69" s="66">
        <v>43595</v>
      </c>
      <c r="D69" s="66" t="s">
        <v>897</v>
      </c>
      <c r="E69" s="66"/>
      <c r="F69" s="197">
        <v>7000</v>
      </c>
      <c r="G69" s="205" t="s">
        <v>903</v>
      </c>
    </row>
    <row r="70" spans="1:7" x14ac:dyDescent="0.25">
      <c r="A70" s="204">
        <v>44837</v>
      </c>
      <c r="B70" s="66" t="s">
        <v>171</v>
      </c>
      <c r="C70" s="66">
        <v>43596</v>
      </c>
      <c r="D70" s="66" t="s">
        <v>898</v>
      </c>
      <c r="E70" s="66"/>
      <c r="F70" s="197">
        <v>7000</v>
      </c>
      <c r="G70" s="205" t="s">
        <v>100</v>
      </c>
    </row>
    <row r="71" spans="1:7" x14ac:dyDescent="0.25">
      <c r="A71" s="204">
        <v>44837</v>
      </c>
      <c r="B71" s="66" t="s">
        <v>171</v>
      </c>
      <c r="C71" s="66">
        <v>43597</v>
      </c>
      <c r="D71" s="66" t="s">
        <v>899</v>
      </c>
      <c r="E71" s="66"/>
      <c r="F71" s="197">
        <v>7000</v>
      </c>
      <c r="G71" s="205" t="s">
        <v>100</v>
      </c>
    </row>
    <row r="72" spans="1:7" x14ac:dyDescent="0.25">
      <c r="A72" s="204">
        <v>44837</v>
      </c>
      <c r="B72" s="66" t="s">
        <v>171</v>
      </c>
      <c r="C72" s="66">
        <v>43598</v>
      </c>
      <c r="D72" s="66" t="s">
        <v>900</v>
      </c>
      <c r="E72" s="66"/>
      <c r="F72" s="197">
        <v>7000</v>
      </c>
      <c r="G72" s="205" t="s">
        <v>100</v>
      </c>
    </row>
    <row r="73" spans="1:7" x14ac:dyDescent="0.25">
      <c r="A73" s="204">
        <v>44837</v>
      </c>
      <c r="B73" s="66" t="s">
        <v>171</v>
      </c>
      <c r="C73" s="66">
        <v>43599</v>
      </c>
      <c r="D73" s="66" t="s">
        <v>904</v>
      </c>
      <c r="E73" s="66"/>
      <c r="F73" s="197">
        <v>7000</v>
      </c>
      <c r="G73" s="205" t="s">
        <v>100</v>
      </c>
    </row>
    <row r="74" spans="1:7" x14ac:dyDescent="0.25">
      <c r="A74" s="204">
        <v>44837</v>
      </c>
      <c r="B74" s="66" t="s">
        <v>171</v>
      </c>
      <c r="C74" s="66">
        <v>43600</v>
      </c>
      <c r="D74" s="66" t="s">
        <v>905</v>
      </c>
      <c r="E74" s="66"/>
      <c r="F74" s="197">
        <v>4000</v>
      </c>
      <c r="G74" s="205" t="s">
        <v>735</v>
      </c>
    </row>
    <row r="75" spans="1:7" x14ac:dyDescent="0.25">
      <c r="A75" s="204">
        <v>44837</v>
      </c>
      <c r="B75" s="66" t="s">
        <v>171</v>
      </c>
      <c r="C75" s="66">
        <v>43601</v>
      </c>
      <c r="D75" s="66" t="s">
        <v>58</v>
      </c>
      <c r="E75" s="66"/>
      <c r="F75" s="197">
        <v>10000</v>
      </c>
      <c r="G75" s="205" t="s">
        <v>735</v>
      </c>
    </row>
    <row r="76" spans="1:7" x14ac:dyDescent="0.25">
      <c r="A76" s="204">
        <v>44837</v>
      </c>
      <c r="B76" s="66" t="s">
        <v>171</v>
      </c>
      <c r="C76" s="66">
        <v>43602</v>
      </c>
      <c r="D76" s="66" t="s">
        <v>97</v>
      </c>
      <c r="E76" s="66"/>
      <c r="F76" s="197">
        <v>3000</v>
      </c>
      <c r="G76" s="205" t="s">
        <v>735</v>
      </c>
    </row>
    <row r="77" spans="1:7" x14ac:dyDescent="0.25">
      <c r="A77" s="204">
        <v>44837</v>
      </c>
      <c r="B77" s="66" t="s">
        <v>171</v>
      </c>
      <c r="C77" s="66">
        <v>43603</v>
      </c>
      <c r="D77" s="66" t="s">
        <v>260</v>
      </c>
      <c r="E77" s="66"/>
      <c r="F77" s="197" t="s">
        <v>945</v>
      </c>
      <c r="G77" s="205"/>
    </row>
    <row r="78" spans="1:7" x14ac:dyDescent="0.25">
      <c r="A78" s="204">
        <v>44837</v>
      </c>
      <c r="B78" s="66" t="s">
        <v>171</v>
      </c>
      <c r="C78" s="66">
        <v>43604</v>
      </c>
      <c r="D78" s="66" t="s">
        <v>676</v>
      </c>
      <c r="E78" s="66"/>
      <c r="F78" s="197">
        <v>5000</v>
      </c>
      <c r="G78" s="205" t="s">
        <v>735</v>
      </c>
    </row>
    <row r="79" spans="1:7" x14ac:dyDescent="0.25">
      <c r="A79" s="204" t="s">
        <v>906</v>
      </c>
      <c r="B79" s="66" t="s">
        <v>171</v>
      </c>
      <c r="C79" s="66">
        <v>43605</v>
      </c>
      <c r="D79" s="66" t="s">
        <v>135</v>
      </c>
      <c r="E79" s="66"/>
      <c r="F79" s="197">
        <v>12244.85</v>
      </c>
      <c r="G79" s="205" t="s">
        <v>735</v>
      </c>
    </row>
    <row r="80" spans="1:7" x14ac:dyDescent="0.25">
      <c r="A80" s="204" t="s">
        <v>851</v>
      </c>
      <c r="B80" s="66" t="s">
        <v>171</v>
      </c>
      <c r="C80" s="66">
        <v>43606</v>
      </c>
      <c r="D80" s="66" t="s">
        <v>718</v>
      </c>
      <c r="E80" s="66"/>
      <c r="F80" s="197">
        <v>5898.6</v>
      </c>
      <c r="G80" s="205" t="s">
        <v>765</v>
      </c>
    </row>
    <row r="81" spans="1:7" x14ac:dyDescent="0.25">
      <c r="A81" s="204" t="s">
        <v>851</v>
      </c>
      <c r="B81" s="66" t="s">
        <v>171</v>
      </c>
      <c r="C81" s="66">
        <v>43607</v>
      </c>
      <c r="D81" s="66" t="s">
        <v>693</v>
      </c>
      <c r="E81" s="66"/>
      <c r="F81" s="197">
        <v>39433.18</v>
      </c>
      <c r="G81" s="205" t="s">
        <v>765</v>
      </c>
    </row>
    <row r="82" spans="1:7" x14ac:dyDescent="0.25">
      <c r="A82" s="204" t="s">
        <v>851</v>
      </c>
      <c r="B82" s="66" t="s">
        <v>171</v>
      </c>
      <c r="C82" s="66">
        <v>43608</v>
      </c>
      <c r="D82" s="66" t="s">
        <v>653</v>
      </c>
      <c r="E82" s="66"/>
      <c r="F82" s="197">
        <v>76275</v>
      </c>
      <c r="G82" s="205" t="s">
        <v>765</v>
      </c>
    </row>
    <row r="83" spans="1:7" x14ac:dyDescent="0.25">
      <c r="A83" s="204" t="s">
        <v>851</v>
      </c>
      <c r="B83" s="66" t="s">
        <v>171</v>
      </c>
      <c r="C83" s="66">
        <v>43609</v>
      </c>
      <c r="D83" s="66" t="s">
        <v>718</v>
      </c>
      <c r="E83" s="66"/>
      <c r="F83" s="197">
        <v>6949.03</v>
      </c>
      <c r="G83" s="205" t="s">
        <v>765</v>
      </c>
    </row>
    <row r="84" spans="1:7" x14ac:dyDescent="0.25">
      <c r="A84" s="204" t="s">
        <v>851</v>
      </c>
      <c r="B84" s="66" t="s">
        <v>171</v>
      </c>
      <c r="C84" s="66">
        <v>43610</v>
      </c>
      <c r="D84" s="66" t="s">
        <v>907</v>
      </c>
      <c r="E84" s="66"/>
      <c r="F84" s="197">
        <v>1250</v>
      </c>
      <c r="G84" s="205" t="s">
        <v>908</v>
      </c>
    </row>
    <row r="85" spans="1:7" x14ac:dyDescent="0.25">
      <c r="A85" s="204" t="s">
        <v>851</v>
      </c>
      <c r="B85" s="66" t="s">
        <v>171</v>
      </c>
      <c r="C85" s="66">
        <v>43611</v>
      </c>
      <c r="D85" s="66" t="s">
        <v>732</v>
      </c>
      <c r="E85" s="66"/>
      <c r="F85" s="197">
        <v>1425</v>
      </c>
      <c r="G85" s="205" t="s">
        <v>694</v>
      </c>
    </row>
    <row r="86" spans="1:7" x14ac:dyDescent="0.25">
      <c r="A86" s="204" t="s">
        <v>851</v>
      </c>
      <c r="B86" s="66" t="s">
        <v>171</v>
      </c>
      <c r="C86" s="66">
        <v>43612</v>
      </c>
      <c r="D86" s="66" t="s">
        <v>909</v>
      </c>
      <c r="E86" s="66"/>
      <c r="F86" s="197">
        <v>14250</v>
      </c>
      <c r="G86" s="205" t="s">
        <v>694</v>
      </c>
    </row>
    <row r="87" spans="1:7" x14ac:dyDescent="0.25">
      <c r="A87" s="204" t="s">
        <v>851</v>
      </c>
      <c r="B87" s="66" t="s">
        <v>171</v>
      </c>
      <c r="C87" s="66">
        <v>43613</v>
      </c>
      <c r="D87" s="66" t="s">
        <v>260</v>
      </c>
      <c r="E87" s="66"/>
      <c r="F87" s="197" t="s">
        <v>945</v>
      </c>
      <c r="G87" s="205"/>
    </row>
    <row r="88" spans="1:7" x14ac:dyDescent="0.25">
      <c r="A88" s="204" t="s">
        <v>852</v>
      </c>
      <c r="B88" s="66" t="s">
        <v>171</v>
      </c>
      <c r="C88" s="66">
        <v>43614</v>
      </c>
      <c r="D88" s="66" t="s">
        <v>718</v>
      </c>
      <c r="E88" s="66"/>
      <c r="F88" s="197">
        <v>5167.74</v>
      </c>
      <c r="G88" s="205" t="s">
        <v>765</v>
      </c>
    </row>
    <row r="89" spans="1:7" x14ac:dyDescent="0.25">
      <c r="A89" s="204" t="s">
        <v>910</v>
      </c>
      <c r="B89" s="66" t="s">
        <v>171</v>
      </c>
      <c r="C89" s="66">
        <v>43615</v>
      </c>
      <c r="D89" s="66" t="s">
        <v>911</v>
      </c>
      <c r="E89" s="66"/>
      <c r="F89" s="197">
        <v>40272.120000000003</v>
      </c>
      <c r="G89" s="205" t="s">
        <v>765</v>
      </c>
    </row>
    <row r="90" spans="1:7" x14ac:dyDescent="0.25">
      <c r="A90" s="204" t="s">
        <v>857</v>
      </c>
      <c r="B90" s="66" t="s">
        <v>171</v>
      </c>
      <c r="C90" s="66">
        <v>43616</v>
      </c>
      <c r="D90" s="66" t="s">
        <v>632</v>
      </c>
      <c r="E90" s="66"/>
      <c r="F90" s="197">
        <v>11305</v>
      </c>
      <c r="G90" s="205" t="s">
        <v>765</v>
      </c>
    </row>
    <row r="91" spans="1:7" x14ac:dyDescent="0.25">
      <c r="A91" s="204" t="s">
        <v>857</v>
      </c>
      <c r="B91" s="66" t="s">
        <v>171</v>
      </c>
      <c r="C91" s="66">
        <v>43617</v>
      </c>
      <c r="D91" s="66" t="s">
        <v>55</v>
      </c>
      <c r="E91" s="66"/>
      <c r="F91" s="197">
        <v>2090</v>
      </c>
      <c r="G91" s="205" t="s">
        <v>765</v>
      </c>
    </row>
    <row r="92" spans="1:7" x14ac:dyDescent="0.25">
      <c r="A92" s="204" t="s">
        <v>857</v>
      </c>
      <c r="B92" s="66" t="s">
        <v>171</v>
      </c>
      <c r="C92" s="66">
        <v>43618</v>
      </c>
      <c r="D92" s="66" t="s">
        <v>890</v>
      </c>
      <c r="E92" s="66"/>
      <c r="F92" s="197">
        <v>155935.69</v>
      </c>
      <c r="G92" s="205" t="s">
        <v>912</v>
      </c>
    </row>
    <row r="93" spans="1:7" x14ac:dyDescent="0.25">
      <c r="A93" s="204" t="s">
        <v>857</v>
      </c>
      <c r="B93" s="66" t="s">
        <v>171</v>
      </c>
      <c r="C93" s="66">
        <v>43619</v>
      </c>
      <c r="D93" s="66" t="s">
        <v>890</v>
      </c>
      <c r="E93" s="66"/>
      <c r="F93" s="197">
        <v>283659.76</v>
      </c>
      <c r="G93" s="205" t="s">
        <v>913</v>
      </c>
    </row>
    <row r="94" spans="1:7" x14ac:dyDescent="0.25">
      <c r="A94" s="204" t="s">
        <v>906</v>
      </c>
      <c r="B94" s="66" t="s">
        <v>171</v>
      </c>
      <c r="C94" s="66">
        <v>43620</v>
      </c>
      <c r="D94" s="66" t="s">
        <v>914</v>
      </c>
      <c r="E94" s="66"/>
      <c r="F94" s="197">
        <v>1500</v>
      </c>
      <c r="G94" s="205" t="s">
        <v>915</v>
      </c>
    </row>
    <row r="95" spans="1:7" x14ac:dyDescent="0.25">
      <c r="A95" s="204" t="s">
        <v>906</v>
      </c>
      <c r="B95" s="66" t="s">
        <v>171</v>
      </c>
      <c r="C95" s="66">
        <v>43621</v>
      </c>
      <c r="D95" s="66" t="s">
        <v>916</v>
      </c>
      <c r="E95" s="66"/>
      <c r="F95" s="197">
        <v>2000</v>
      </c>
      <c r="G95" s="205" t="s">
        <v>915</v>
      </c>
    </row>
    <row r="96" spans="1:7" x14ac:dyDescent="0.25">
      <c r="A96" s="204" t="s">
        <v>917</v>
      </c>
      <c r="B96" s="66" t="s">
        <v>171</v>
      </c>
      <c r="C96" s="66">
        <v>43622</v>
      </c>
      <c r="D96" s="66" t="s">
        <v>918</v>
      </c>
      <c r="E96" s="66"/>
      <c r="F96" s="197">
        <v>18803.2</v>
      </c>
      <c r="G96" s="205" t="s">
        <v>765</v>
      </c>
    </row>
    <row r="97" spans="1:7" x14ac:dyDescent="0.25">
      <c r="A97" s="204" t="s">
        <v>917</v>
      </c>
      <c r="B97" s="66" t="s">
        <v>171</v>
      </c>
      <c r="C97" s="66">
        <v>43623</v>
      </c>
      <c r="D97" s="66" t="s">
        <v>55</v>
      </c>
      <c r="E97" s="66"/>
      <c r="F97" s="197">
        <v>11400</v>
      </c>
      <c r="G97" s="205" t="s">
        <v>765</v>
      </c>
    </row>
    <row r="98" spans="1:7" x14ac:dyDescent="0.25">
      <c r="A98" s="204" t="s">
        <v>917</v>
      </c>
      <c r="B98" s="66" t="s">
        <v>171</v>
      </c>
      <c r="C98" s="66">
        <v>43624</v>
      </c>
      <c r="D98" s="66" t="s">
        <v>925</v>
      </c>
      <c r="E98" s="66"/>
      <c r="F98" s="197">
        <v>132888</v>
      </c>
      <c r="G98" s="205" t="s">
        <v>765</v>
      </c>
    </row>
    <row r="99" spans="1:7" x14ac:dyDescent="0.25">
      <c r="A99" s="204" t="s">
        <v>917</v>
      </c>
      <c r="B99" s="66" t="s">
        <v>171</v>
      </c>
      <c r="C99" s="66">
        <v>43625</v>
      </c>
      <c r="D99" s="66" t="s">
        <v>919</v>
      </c>
      <c r="E99" s="66"/>
      <c r="F99" s="197">
        <v>12967.5</v>
      </c>
      <c r="G99" s="205" t="s">
        <v>765</v>
      </c>
    </row>
    <row r="100" spans="1:7" x14ac:dyDescent="0.25">
      <c r="A100" s="204" t="s">
        <v>917</v>
      </c>
      <c r="B100" s="66" t="s">
        <v>171</v>
      </c>
      <c r="C100" s="66">
        <v>43626</v>
      </c>
      <c r="D100" s="66" t="s">
        <v>899</v>
      </c>
      <c r="E100" s="66"/>
      <c r="F100" s="197">
        <v>7000</v>
      </c>
      <c r="G100" s="205" t="s">
        <v>100</v>
      </c>
    </row>
    <row r="101" spans="1:7" x14ac:dyDescent="0.25">
      <c r="A101" s="204" t="s">
        <v>917</v>
      </c>
      <c r="B101" s="66" t="s">
        <v>171</v>
      </c>
      <c r="C101" s="66">
        <v>43627</v>
      </c>
      <c r="D101" s="66" t="s">
        <v>920</v>
      </c>
      <c r="E101" s="66"/>
      <c r="F101" s="197">
        <v>10000</v>
      </c>
      <c r="G101" s="205" t="s">
        <v>100</v>
      </c>
    </row>
    <row r="102" spans="1:7" x14ac:dyDescent="0.25">
      <c r="A102" s="204" t="s">
        <v>917</v>
      </c>
      <c r="B102" s="66" t="s">
        <v>171</v>
      </c>
      <c r="C102" s="66">
        <v>43628</v>
      </c>
      <c r="D102" s="66" t="s">
        <v>921</v>
      </c>
      <c r="E102" s="66"/>
      <c r="F102" s="197">
        <v>10200</v>
      </c>
      <c r="G102" s="205" t="s">
        <v>889</v>
      </c>
    </row>
    <row r="103" spans="1:7" x14ac:dyDescent="0.25">
      <c r="A103" s="204" t="s">
        <v>922</v>
      </c>
      <c r="B103" s="66" t="s">
        <v>171</v>
      </c>
      <c r="C103" s="66">
        <v>43629</v>
      </c>
      <c r="D103" s="66" t="s">
        <v>135</v>
      </c>
      <c r="E103" s="66"/>
      <c r="F103" s="197">
        <v>12074.54</v>
      </c>
      <c r="G103" s="205" t="s">
        <v>737</v>
      </c>
    </row>
    <row r="104" spans="1:7" x14ac:dyDescent="0.25">
      <c r="A104" s="204" t="s">
        <v>922</v>
      </c>
      <c r="B104" s="66" t="s">
        <v>171</v>
      </c>
      <c r="C104" s="66">
        <v>43630</v>
      </c>
      <c r="D104" s="66" t="s">
        <v>923</v>
      </c>
      <c r="E104" s="66"/>
      <c r="F104" s="197">
        <v>38000</v>
      </c>
      <c r="G104" s="205" t="s">
        <v>924</v>
      </c>
    </row>
    <row r="105" spans="1:7" x14ac:dyDescent="0.25">
      <c r="A105" s="204" t="s">
        <v>922</v>
      </c>
      <c r="B105" s="66" t="s">
        <v>171</v>
      </c>
      <c r="C105" s="66">
        <v>43631</v>
      </c>
      <c r="D105" s="66" t="s">
        <v>260</v>
      </c>
      <c r="E105" s="66"/>
      <c r="F105" s="197">
        <v>0</v>
      </c>
      <c r="G105" s="205"/>
    </row>
    <row r="106" spans="1:7" x14ac:dyDescent="0.25">
      <c r="A106" s="204" t="s">
        <v>922</v>
      </c>
      <c r="B106" s="66" t="s">
        <v>171</v>
      </c>
      <c r="C106" s="66">
        <v>43632</v>
      </c>
      <c r="D106" s="66" t="s">
        <v>653</v>
      </c>
      <c r="E106" s="66"/>
      <c r="F106" s="197">
        <v>76275</v>
      </c>
      <c r="G106" s="205" t="s">
        <v>765</v>
      </c>
    </row>
    <row r="107" spans="1:7" x14ac:dyDescent="0.25">
      <c r="A107" s="206"/>
      <c r="B107" s="66"/>
      <c r="C107" s="66"/>
      <c r="D107" s="12" t="s">
        <v>77</v>
      </c>
      <c r="E107" s="66"/>
      <c r="F107" s="198">
        <f>SUM(F53:F106)</f>
        <v>4060015.4400000004</v>
      </c>
      <c r="G107" s="205"/>
    </row>
    <row r="108" spans="1:7" x14ac:dyDescent="0.25">
      <c r="A108" s="206"/>
      <c r="B108" s="66"/>
      <c r="C108" s="66"/>
      <c r="D108" s="12" t="s">
        <v>65</v>
      </c>
      <c r="E108" s="66"/>
      <c r="F108" s="198">
        <f>+F107</f>
        <v>4060015.4400000004</v>
      </c>
      <c r="G108" s="205"/>
    </row>
    <row r="109" spans="1:7" x14ac:dyDescent="0.25">
      <c r="A109" s="224"/>
      <c r="B109" s="225"/>
      <c r="C109" s="225"/>
      <c r="D109" s="106"/>
      <c r="E109" s="225"/>
      <c r="F109" s="226"/>
      <c r="G109" s="227"/>
    </row>
    <row r="110" spans="1:7" ht="15.75" thickBot="1" x14ac:dyDescent="0.3">
      <c r="A110" s="207"/>
      <c r="B110" s="208"/>
      <c r="C110" s="208"/>
      <c r="D110" s="209" t="s">
        <v>127</v>
      </c>
      <c r="E110" s="208"/>
      <c r="F110" s="219">
        <f>+F108</f>
        <v>4060015.4400000004</v>
      </c>
      <c r="G110" s="210"/>
    </row>
    <row r="111" spans="1:7" s="1" customFormat="1" ht="14.25" customHeight="1" thickBot="1" x14ac:dyDescent="0.3">
      <c r="A111" s="220"/>
      <c r="B111" s="221"/>
      <c r="C111" s="221"/>
      <c r="D111" s="222" t="s">
        <v>72</v>
      </c>
      <c r="E111" s="221"/>
      <c r="F111" s="221"/>
      <c r="G111" s="211"/>
    </row>
    <row r="112" spans="1:7" x14ac:dyDescent="0.25">
      <c r="A112" s="223" t="s">
        <v>946</v>
      </c>
      <c r="B112" s="201" t="s">
        <v>20</v>
      </c>
      <c r="C112" s="201"/>
      <c r="D112" s="201" t="s">
        <v>53</v>
      </c>
      <c r="E112" s="201"/>
      <c r="F112" s="202">
        <v>561000</v>
      </c>
      <c r="G112" s="203"/>
    </row>
    <row r="113" spans="1:7" x14ac:dyDescent="0.25">
      <c r="A113" s="206"/>
      <c r="B113" s="66"/>
      <c r="C113" s="66"/>
      <c r="D113" s="66"/>
      <c r="E113" s="66"/>
      <c r="F113" s="197" t="s">
        <v>261</v>
      </c>
      <c r="G113" s="205"/>
    </row>
    <row r="114" spans="1:7" ht="15.75" thickBot="1" x14ac:dyDescent="0.3">
      <c r="A114" s="207"/>
      <c r="B114" s="208"/>
      <c r="C114" s="208"/>
      <c r="D114" s="212" t="s">
        <v>60</v>
      </c>
      <c r="E114" s="208"/>
      <c r="F114" s="219">
        <v>561000</v>
      </c>
      <c r="G114" s="210"/>
    </row>
    <row r="115" spans="1:7" s="1" customFormat="1" ht="14.25" customHeight="1" thickBot="1" x14ac:dyDescent="0.3">
      <c r="A115" s="220"/>
      <c r="B115" s="221"/>
      <c r="C115" s="221"/>
      <c r="D115" s="222" t="s">
        <v>71</v>
      </c>
      <c r="E115" s="221"/>
      <c r="F115" s="221"/>
      <c r="G115" s="211"/>
    </row>
    <row r="116" spans="1:7" x14ac:dyDescent="0.25">
      <c r="A116" s="200">
        <v>44564</v>
      </c>
      <c r="B116" s="201" t="s">
        <v>20</v>
      </c>
      <c r="C116" s="201">
        <v>4928</v>
      </c>
      <c r="D116" s="201" t="s">
        <v>791</v>
      </c>
      <c r="E116" s="201"/>
      <c r="F116" s="202">
        <v>18000</v>
      </c>
      <c r="G116" s="203" t="s">
        <v>792</v>
      </c>
    </row>
    <row r="117" spans="1:7" x14ac:dyDescent="0.25">
      <c r="A117" s="204">
        <v>44564</v>
      </c>
      <c r="B117" s="66" t="s">
        <v>20</v>
      </c>
      <c r="C117" s="66">
        <v>4929</v>
      </c>
      <c r="D117" s="66" t="s">
        <v>793</v>
      </c>
      <c r="E117" s="66"/>
      <c r="F117" s="197">
        <v>63701.43</v>
      </c>
      <c r="G117" s="205" t="s">
        <v>794</v>
      </c>
    </row>
    <row r="118" spans="1:7" x14ac:dyDescent="0.25">
      <c r="A118" s="204">
        <v>44595</v>
      </c>
      <c r="B118" s="66" t="s">
        <v>20</v>
      </c>
      <c r="C118" s="66">
        <v>4930</v>
      </c>
      <c r="D118" s="66" t="s">
        <v>795</v>
      </c>
      <c r="E118" s="66"/>
      <c r="F118" s="197">
        <v>25000</v>
      </c>
      <c r="G118" s="205" t="s">
        <v>796</v>
      </c>
    </row>
    <row r="119" spans="1:7" x14ac:dyDescent="0.25">
      <c r="A119" s="204">
        <v>44595</v>
      </c>
      <c r="B119" s="66" t="s">
        <v>20</v>
      </c>
      <c r="C119" s="66">
        <v>4931</v>
      </c>
      <c r="D119" s="66" t="s">
        <v>797</v>
      </c>
      <c r="E119" s="66"/>
      <c r="F119" s="197">
        <v>25000</v>
      </c>
      <c r="G119" s="205" t="s">
        <v>796</v>
      </c>
    </row>
    <row r="120" spans="1:7" x14ac:dyDescent="0.25">
      <c r="A120" s="204">
        <v>44595</v>
      </c>
      <c r="B120" s="66" t="s">
        <v>20</v>
      </c>
      <c r="C120" s="66">
        <v>4932</v>
      </c>
      <c r="D120" s="66" t="s">
        <v>132</v>
      </c>
      <c r="E120" s="66"/>
      <c r="F120" s="197">
        <v>2700</v>
      </c>
      <c r="G120" s="205" t="s">
        <v>798</v>
      </c>
    </row>
    <row r="121" spans="1:7" x14ac:dyDescent="0.25">
      <c r="A121" s="204">
        <v>44595</v>
      </c>
      <c r="B121" s="66" t="s">
        <v>20</v>
      </c>
      <c r="C121" s="66">
        <v>4933</v>
      </c>
      <c r="D121" s="66" t="s">
        <v>799</v>
      </c>
      <c r="E121" s="66"/>
      <c r="F121" s="197">
        <v>13560</v>
      </c>
      <c r="G121" s="205" t="s">
        <v>794</v>
      </c>
    </row>
    <row r="122" spans="1:7" x14ac:dyDescent="0.25">
      <c r="A122" s="204">
        <v>44595</v>
      </c>
      <c r="B122" s="66" t="s">
        <v>20</v>
      </c>
      <c r="C122" s="66">
        <v>4934</v>
      </c>
      <c r="D122" s="66" t="s">
        <v>80</v>
      </c>
      <c r="E122" s="66"/>
      <c r="F122" s="197">
        <v>122353.1</v>
      </c>
      <c r="G122" s="205" t="s">
        <v>794</v>
      </c>
    </row>
    <row r="123" spans="1:7" x14ac:dyDescent="0.25">
      <c r="A123" s="204">
        <v>44595</v>
      </c>
      <c r="B123" s="66" t="s">
        <v>20</v>
      </c>
      <c r="C123" s="66">
        <v>4935</v>
      </c>
      <c r="D123" s="66" t="s">
        <v>193</v>
      </c>
      <c r="E123" s="66"/>
      <c r="F123" s="197">
        <v>1000</v>
      </c>
      <c r="G123" s="205" t="s">
        <v>796</v>
      </c>
    </row>
    <row r="124" spans="1:7" x14ac:dyDescent="0.25">
      <c r="A124" s="204">
        <v>44595</v>
      </c>
      <c r="B124" s="66" t="s">
        <v>20</v>
      </c>
      <c r="C124" s="66">
        <v>4936</v>
      </c>
      <c r="D124" s="66" t="s">
        <v>800</v>
      </c>
      <c r="E124" s="66"/>
      <c r="F124" s="197">
        <v>25000</v>
      </c>
      <c r="G124" s="205" t="s">
        <v>796</v>
      </c>
    </row>
    <row r="125" spans="1:7" x14ac:dyDescent="0.25">
      <c r="A125" s="204">
        <v>44595</v>
      </c>
      <c r="B125" s="66" t="s">
        <v>20</v>
      </c>
      <c r="C125" s="66">
        <v>4937</v>
      </c>
      <c r="D125" s="66" t="s">
        <v>801</v>
      </c>
      <c r="E125" s="66"/>
      <c r="F125" s="197">
        <v>25000</v>
      </c>
      <c r="G125" s="205" t="s">
        <v>796</v>
      </c>
    </row>
    <row r="126" spans="1:7" x14ac:dyDescent="0.25">
      <c r="A126" s="204">
        <v>44595</v>
      </c>
      <c r="B126" s="66" t="s">
        <v>20</v>
      </c>
      <c r="C126" s="66">
        <v>4938</v>
      </c>
      <c r="D126" s="66" t="s">
        <v>802</v>
      </c>
      <c r="E126" s="66"/>
      <c r="F126" s="197">
        <v>25000</v>
      </c>
      <c r="G126" s="205" t="s">
        <v>796</v>
      </c>
    </row>
    <row r="127" spans="1:7" x14ac:dyDescent="0.25">
      <c r="A127" s="204">
        <v>44595</v>
      </c>
      <c r="B127" s="66" t="s">
        <v>20</v>
      </c>
      <c r="C127" s="66">
        <v>4939</v>
      </c>
      <c r="D127" s="66" t="s">
        <v>54</v>
      </c>
      <c r="E127" s="66"/>
      <c r="F127" s="197">
        <v>5000</v>
      </c>
      <c r="G127" s="205" t="s">
        <v>101</v>
      </c>
    </row>
    <row r="128" spans="1:7" x14ac:dyDescent="0.25">
      <c r="A128" s="204">
        <v>44595</v>
      </c>
      <c r="B128" s="66" t="s">
        <v>20</v>
      </c>
      <c r="C128" s="66">
        <v>4940</v>
      </c>
      <c r="D128" s="66" t="s">
        <v>803</v>
      </c>
      <c r="E128" s="66"/>
      <c r="F128" s="197">
        <v>25000</v>
      </c>
      <c r="G128" s="205" t="s">
        <v>796</v>
      </c>
    </row>
    <row r="129" spans="1:7" x14ac:dyDescent="0.25">
      <c r="A129" s="204">
        <v>44595</v>
      </c>
      <c r="B129" s="66" t="s">
        <v>20</v>
      </c>
      <c r="C129" s="66">
        <v>4941</v>
      </c>
      <c r="D129" s="66" t="s">
        <v>804</v>
      </c>
      <c r="E129" s="66"/>
      <c r="F129" s="197">
        <v>25000</v>
      </c>
      <c r="G129" s="205" t="s">
        <v>796</v>
      </c>
    </row>
    <row r="130" spans="1:7" x14ac:dyDescent="0.25">
      <c r="A130" s="204">
        <v>44595</v>
      </c>
      <c r="B130" s="66" t="s">
        <v>20</v>
      </c>
      <c r="C130" s="66">
        <v>4942</v>
      </c>
      <c r="D130" s="66" t="s">
        <v>805</v>
      </c>
      <c r="E130" s="66"/>
      <c r="F130" s="197">
        <v>25000</v>
      </c>
      <c r="G130" s="205" t="s">
        <v>796</v>
      </c>
    </row>
    <row r="131" spans="1:7" x14ac:dyDescent="0.25">
      <c r="A131" s="204">
        <v>44595</v>
      </c>
      <c r="B131" s="66" t="s">
        <v>20</v>
      </c>
      <c r="C131" s="66">
        <v>4943</v>
      </c>
      <c r="D131" s="66" t="s">
        <v>706</v>
      </c>
      <c r="E131" s="66"/>
      <c r="F131" s="197">
        <v>25000</v>
      </c>
      <c r="G131" s="205" t="s">
        <v>796</v>
      </c>
    </row>
    <row r="132" spans="1:7" x14ac:dyDescent="0.25">
      <c r="A132" s="204">
        <v>44654</v>
      </c>
      <c r="B132" s="66" t="s">
        <v>20</v>
      </c>
      <c r="C132" s="66">
        <v>4944</v>
      </c>
      <c r="D132" s="66" t="s">
        <v>806</v>
      </c>
      <c r="E132" s="66"/>
      <c r="F132" s="197">
        <v>12350</v>
      </c>
      <c r="G132" s="205" t="s">
        <v>166</v>
      </c>
    </row>
    <row r="133" spans="1:7" x14ac:dyDescent="0.25">
      <c r="A133" s="204">
        <v>44654</v>
      </c>
      <c r="B133" s="66" t="s">
        <v>20</v>
      </c>
      <c r="C133" s="66">
        <v>4945</v>
      </c>
      <c r="D133" s="66" t="s">
        <v>807</v>
      </c>
      <c r="E133" s="66"/>
      <c r="F133" s="197">
        <v>11400</v>
      </c>
      <c r="G133" s="205" t="s">
        <v>166</v>
      </c>
    </row>
    <row r="134" spans="1:7" x14ac:dyDescent="0.25">
      <c r="A134" s="204">
        <v>44654</v>
      </c>
      <c r="B134" s="66" t="s">
        <v>20</v>
      </c>
      <c r="C134" s="66">
        <v>4946</v>
      </c>
      <c r="D134" s="66" t="s">
        <v>808</v>
      </c>
      <c r="E134" s="66"/>
      <c r="F134" s="197">
        <v>14250</v>
      </c>
      <c r="G134" s="205" t="s">
        <v>166</v>
      </c>
    </row>
    <row r="135" spans="1:7" x14ac:dyDescent="0.25">
      <c r="A135" s="204">
        <v>44654</v>
      </c>
      <c r="B135" s="66" t="s">
        <v>20</v>
      </c>
      <c r="C135" s="66">
        <v>4947</v>
      </c>
      <c r="D135" s="66" t="s">
        <v>809</v>
      </c>
      <c r="E135" s="66"/>
      <c r="F135" s="197">
        <v>15200</v>
      </c>
      <c r="G135" s="205" t="s">
        <v>166</v>
      </c>
    </row>
    <row r="136" spans="1:7" x14ac:dyDescent="0.25">
      <c r="A136" s="204">
        <v>44654</v>
      </c>
      <c r="B136" s="66" t="s">
        <v>20</v>
      </c>
      <c r="C136" s="66">
        <v>4948</v>
      </c>
      <c r="D136" s="66" t="s">
        <v>810</v>
      </c>
      <c r="E136" s="66"/>
      <c r="F136" s="197">
        <v>12350</v>
      </c>
      <c r="G136" s="205" t="s">
        <v>166</v>
      </c>
    </row>
    <row r="137" spans="1:7" x14ac:dyDescent="0.25">
      <c r="A137" s="204">
        <v>44654</v>
      </c>
      <c r="B137" s="66" t="s">
        <v>20</v>
      </c>
      <c r="C137" s="66">
        <v>4949</v>
      </c>
      <c r="D137" s="66" t="s">
        <v>742</v>
      </c>
      <c r="E137" s="66"/>
      <c r="F137" s="197">
        <v>45000</v>
      </c>
      <c r="G137" s="205" t="s">
        <v>119</v>
      </c>
    </row>
    <row r="138" spans="1:7" x14ac:dyDescent="0.25">
      <c r="A138" s="204">
        <v>44654</v>
      </c>
      <c r="B138" s="66" t="s">
        <v>20</v>
      </c>
      <c r="C138" s="66">
        <v>4950</v>
      </c>
      <c r="D138" s="66" t="s">
        <v>744</v>
      </c>
      <c r="E138" s="66"/>
      <c r="F138" s="197">
        <v>35000</v>
      </c>
      <c r="G138" s="205" t="s">
        <v>119</v>
      </c>
    </row>
    <row r="139" spans="1:7" x14ac:dyDescent="0.25">
      <c r="A139" s="204">
        <v>44654</v>
      </c>
      <c r="B139" s="66" t="s">
        <v>20</v>
      </c>
      <c r="C139" s="66">
        <v>4951</v>
      </c>
      <c r="D139" s="66" t="s">
        <v>811</v>
      </c>
      <c r="E139" s="66"/>
      <c r="F139" s="197">
        <v>13500</v>
      </c>
      <c r="G139" s="205" t="s">
        <v>119</v>
      </c>
    </row>
    <row r="140" spans="1:7" x14ac:dyDescent="0.25">
      <c r="A140" s="204">
        <v>44654</v>
      </c>
      <c r="B140" s="66" t="s">
        <v>20</v>
      </c>
      <c r="C140" s="66">
        <v>4952</v>
      </c>
      <c r="D140" s="66" t="s">
        <v>812</v>
      </c>
      <c r="E140" s="66"/>
      <c r="F140" s="197">
        <v>42750</v>
      </c>
      <c r="G140" s="205" t="s">
        <v>166</v>
      </c>
    </row>
    <row r="141" spans="1:7" x14ac:dyDescent="0.25">
      <c r="A141" s="204">
        <v>44654</v>
      </c>
      <c r="B141" s="66" t="s">
        <v>20</v>
      </c>
      <c r="C141" s="66">
        <v>4953</v>
      </c>
      <c r="D141" s="66" t="s">
        <v>813</v>
      </c>
      <c r="E141" s="66"/>
      <c r="F141" s="197">
        <v>12350</v>
      </c>
      <c r="G141" s="205" t="s">
        <v>166</v>
      </c>
    </row>
    <row r="142" spans="1:7" x14ac:dyDescent="0.25">
      <c r="A142" s="204">
        <v>44654</v>
      </c>
      <c r="B142" s="66" t="s">
        <v>20</v>
      </c>
      <c r="C142" s="66">
        <v>4954</v>
      </c>
      <c r="D142" s="66" t="s">
        <v>814</v>
      </c>
      <c r="E142" s="66"/>
      <c r="F142" s="197">
        <v>14250</v>
      </c>
      <c r="G142" s="205" t="s">
        <v>166</v>
      </c>
    </row>
    <row r="143" spans="1:7" x14ac:dyDescent="0.25">
      <c r="A143" s="204">
        <v>44654</v>
      </c>
      <c r="B143" s="66" t="s">
        <v>20</v>
      </c>
      <c r="C143" s="66">
        <v>4955</v>
      </c>
      <c r="D143" s="66" t="s">
        <v>703</v>
      </c>
      <c r="E143" s="66"/>
      <c r="F143" s="197">
        <v>12350</v>
      </c>
      <c r="G143" s="205" t="s">
        <v>166</v>
      </c>
    </row>
    <row r="144" spans="1:7" x14ac:dyDescent="0.25">
      <c r="A144" s="204">
        <v>44654</v>
      </c>
      <c r="B144" s="66" t="s">
        <v>20</v>
      </c>
      <c r="C144" s="66">
        <v>4956</v>
      </c>
      <c r="D144" s="66" t="s">
        <v>815</v>
      </c>
      <c r="E144" s="66"/>
      <c r="F144" s="197">
        <v>12350</v>
      </c>
      <c r="G144" s="205" t="s">
        <v>166</v>
      </c>
    </row>
    <row r="145" spans="1:7" x14ac:dyDescent="0.25">
      <c r="A145" s="204">
        <v>44654</v>
      </c>
      <c r="B145" s="66" t="s">
        <v>20</v>
      </c>
      <c r="C145" s="66">
        <v>4957</v>
      </c>
      <c r="D145" s="66" t="s">
        <v>816</v>
      </c>
      <c r="E145" s="66"/>
      <c r="F145" s="197">
        <v>12350</v>
      </c>
      <c r="G145" s="205" t="s">
        <v>166</v>
      </c>
    </row>
    <row r="146" spans="1:7" x14ac:dyDescent="0.25">
      <c r="A146" s="204">
        <v>44654</v>
      </c>
      <c r="B146" s="66" t="s">
        <v>20</v>
      </c>
      <c r="C146" s="66">
        <v>4958</v>
      </c>
      <c r="D146" s="66" t="s">
        <v>943</v>
      </c>
      <c r="E146" s="66"/>
      <c r="F146" s="197">
        <v>12350</v>
      </c>
      <c r="G146" s="205" t="s">
        <v>166</v>
      </c>
    </row>
    <row r="147" spans="1:7" x14ac:dyDescent="0.25">
      <c r="A147" s="204">
        <v>44654</v>
      </c>
      <c r="B147" s="66" t="s">
        <v>20</v>
      </c>
      <c r="C147" s="66">
        <v>4959</v>
      </c>
      <c r="D147" s="66" t="s">
        <v>817</v>
      </c>
      <c r="E147" s="66"/>
      <c r="F147" s="197">
        <v>11400</v>
      </c>
      <c r="G147" s="205" t="s">
        <v>166</v>
      </c>
    </row>
    <row r="148" spans="1:7" x14ac:dyDescent="0.25">
      <c r="A148" s="204">
        <v>44654</v>
      </c>
      <c r="B148" s="66" t="s">
        <v>20</v>
      </c>
      <c r="C148" s="66">
        <v>4960</v>
      </c>
      <c r="D148" s="66" t="s">
        <v>818</v>
      </c>
      <c r="E148" s="66"/>
      <c r="F148" s="197">
        <v>11400</v>
      </c>
      <c r="G148" s="205" t="s">
        <v>166</v>
      </c>
    </row>
    <row r="149" spans="1:7" x14ac:dyDescent="0.25">
      <c r="A149" s="204">
        <v>44654</v>
      </c>
      <c r="B149" s="66" t="s">
        <v>20</v>
      </c>
      <c r="C149" s="66">
        <v>4961</v>
      </c>
      <c r="D149" s="66" t="s">
        <v>819</v>
      </c>
      <c r="E149" s="66"/>
      <c r="F149" s="197">
        <v>11400</v>
      </c>
      <c r="G149" s="205" t="s">
        <v>166</v>
      </c>
    </row>
    <row r="150" spans="1:7" x14ac:dyDescent="0.25">
      <c r="A150" s="204">
        <v>44654</v>
      </c>
      <c r="B150" s="66" t="s">
        <v>20</v>
      </c>
      <c r="C150" s="66">
        <v>4962</v>
      </c>
      <c r="D150" s="66" t="s">
        <v>820</v>
      </c>
      <c r="E150" s="66"/>
      <c r="F150" s="197">
        <v>14250</v>
      </c>
      <c r="G150" s="205" t="s">
        <v>166</v>
      </c>
    </row>
    <row r="151" spans="1:7" x14ac:dyDescent="0.25">
      <c r="A151" s="204">
        <v>44654</v>
      </c>
      <c r="B151" s="66" t="s">
        <v>20</v>
      </c>
      <c r="C151" s="66">
        <v>4963</v>
      </c>
      <c r="D151" s="66" t="s">
        <v>821</v>
      </c>
      <c r="E151" s="66"/>
      <c r="F151" s="197">
        <v>11400</v>
      </c>
      <c r="G151" s="205" t="s">
        <v>166</v>
      </c>
    </row>
    <row r="152" spans="1:7" x14ac:dyDescent="0.25">
      <c r="A152" s="204">
        <v>44654</v>
      </c>
      <c r="B152" s="66" t="s">
        <v>20</v>
      </c>
      <c r="C152" s="66">
        <v>4964</v>
      </c>
      <c r="D152" s="66" t="s">
        <v>149</v>
      </c>
      <c r="E152" s="66"/>
      <c r="F152" s="197">
        <v>14250</v>
      </c>
      <c r="G152" s="205" t="s">
        <v>166</v>
      </c>
    </row>
    <row r="153" spans="1:7" x14ac:dyDescent="0.25">
      <c r="A153" s="204">
        <v>44654</v>
      </c>
      <c r="B153" s="66" t="s">
        <v>20</v>
      </c>
      <c r="C153" s="66">
        <v>4965</v>
      </c>
      <c r="D153" s="66" t="s">
        <v>822</v>
      </c>
      <c r="E153" s="66"/>
      <c r="F153" s="197">
        <v>42750</v>
      </c>
      <c r="G153" s="205" t="s">
        <v>166</v>
      </c>
    </row>
    <row r="154" spans="1:7" x14ac:dyDescent="0.25">
      <c r="A154" s="204">
        <v>44654</v>
      </c>
      <c r="B154" s="66" t="s">
        <v>20</v>
      </c>
      <c r="C154" s="66">
        <v>4966</v>
      </c>
      <c r="D154" s="66" t="s">
        <v>727</v>
      </c>
      <c r="E154" s="66"/>
      <c r="F154" s="197">
        <v>14250</v>
      </c>
      <c r="G154" s="205" t="s">
        <v>166</v>
      </c>
    </row>
    <row r="155" spans="1:7" x14ac:dyDescent="0.25">
      <c r="A155" s="204">
        <v>44654</v>
      </c>
      <c r="B155" s="66" t="s">
        <v>20</v>
      </c>
      <c r="C155" s="66">
        <v>4967</v>
      </c>
      <c r="D155" s="66" t="s">
        <v>823</v>
      </c>
      <c r="E155" s="66"/>
      <c r="F155" s="197">
        <v>33250</v>
      </c>
      <c r="G155" s="205" t="s">
        <v>166</v>
      </c>
    </row>
    <row r="156" spans="1:7" x14ac:dyDescent="0.25">
      <c r="A156" s="204">
        <v>44654</v>
      </c>
      <c r="B156" s="66" t="s">
        <v>20</v>
      </c>
      <c r="C156" s="66">
        <v>4968</v>
      </c>
      <c r="D156" s="66" t="s">
        <v>241</v>
      </c>
      <c r="E156" s="66"/>
      <c r="F156" s="197">
        <v>1526.77</v>
      </c>
      <c r="G156" s="205" t="s">
        <v>166</v>
      </c>
    </row>
    <row r="157" spans="1:7" x14ac:dyDescent="0.25">
      <c r="A157" s="204">
        <v>44654</v>
      </c>
      <c r="B157" s="66" t="s">
        <v>20</v>
      </c>
      <c r="C157" s="66">
        <v>4969</v>
      </c>
      <c r="D157" s="66" t="s">
        <v>824</v>
      </c>
      <c r="E157" s="66"/>
      <c r="F157" s="197">
        <v>8075</v>
      </c>
      <c r="G157" s="205" t="s">
        <v>117</v>
      </c>
    </row>
    <row r="158" spans="1:7" x14ac:dyDescent="0.25">
      <c r="A158" s="204">
        <v>44654</v>
      </c>
      <c r="B158" s="66" t="s">
        <v>20</v>
      </c>
      <c r="C158" s="66">
        <v>4970</v>
      </c>
      <c r="D158" s="66" t="s">
        <v>759</v>
      </c>
      <c r="E158" s="66"/>
      <c r="F158" s="197">
        <v>2760</v>
      </c>
      <c r="G158" s="205" t="s">
        <v>112</v>
      </c>
    </row>
    <row r="159" spans="1:7" x14ac:dyDescent="0.25">
      <c r="A159" s="204">
        <v>44654</v>
      </c>
      <c r="B159" s="66" t="s">
        <v>20</v>
      </c>
      <c r="C159" s="66">
        <v>4971</v>
      </c>
      <c r="D159" s="66" t="s">
        <v>825</v>
      </c>
      <c r="E159" s="66"/>
      <c r="F159" s="197">
        <v>12350</v>
      </c>
      <c r="G159" s="205" t="s">
        <v>166</v>
      </c>
    </row>
    <row r="160" spans="1:7" x14ac:dyDescent="0.25">
      <c r="A160" s="204">
        <v>44745</v>
      </c>
      <c r="B160" s="66" t="s">
        <v>20</v>
      </c>
      <c r="C160" s="66">
        <v>4972</v>
      </c>
      <c r="D160" s="66" t="s">
        <v>811</v>
      </c>
      <c r="E160" s="66"/>
      <c r="F160" s="197">
        <v>4750</v>
      </c>
      <c r="G160" s="205" t="s">
        <v>112</v>
      </c>
    </row>
    <row r="161" spans="1:7" x14ac:dyDescent="0.25">
      <c r="A161" s="204">
        <v>44745</v>
      </c>
      <c r="B161" s="66" t="s">
        <v>20</v>
      </c>
      <c r="C161" s="66">
        <v>4973</v>
      </c>
      <c r="D161" s="66" t="s">
        <v>826</v>
      </c>
      <c r="E161" s="66"/>
      <c r="F161" s="197">
        <v>22609.599999999999</v>
      </c>
      <c r="G161" s="205" t="s">
        <v>765</v>
      </c>
    </row>
    <row r="162" spans="1:7" x14ac:dyDescent="0.25">
      <c r="A162" s="204">
        <v>44745</v>
      </c>
      <c r="B162" s="66" t="s">
        <v>20</v>
      </c>
      <c r="C162" s="66">
        <v>4974</v>
      </c>
      <c r="D162" s="66" t="s">
        <v>827</v>
      </c>
      <c r="E162" s="66"/>
      <c r="F162" s="197">
        <v>34607.550000000003</v>
      </c>
      <c r="G162" s="205" t="s">
        <v>765</v>
      </c>
    </row>
    <row r="163" spans="1:7" x14ac:dyDescent="0.25">
      <c r="A163" s="204">
        <v>44745</v>
      </c>
      <c r="B163" s="66" t="s">
        <v>20</v>
      </c>
      <c r="C163" s="66">
        <v>4975</v>
      </c>
      <c r="D163" s="66" t="s">
        <v>828</v>
      </c>
      <c r="E163" s="66"/>
      <c r="F163" s="197">
        <v>5000</v>
      </c>
      <c r="G163" s="205" t="s">
        <v>829</v>
      </c>
    </row>
    <row r="164" spans="1:7" x14ac:dyDescent="0.25">
      <c r="A164" s="204">
        <v>44745</v>
      </c>
      <c r="B164" s="66" t="s">
        <v>20</v>
      </c>
      <c r="C164" s="66">
        <v>4976</v>
      </c>
      <c r="D164" s="66" t="s">
        <v>830</v>
      </c>
      <c r="E164" s="66"/>
      <c r="F164" s="197">
        <v>4000</v>
      </c>
      <c r="G164" s="205" t="s">
        <v>829</v>
      </c>
    </row>
    <row r="165" spans="1:7" x14ac:dyDescent="0.25">
      <c r="A165" s="204">
        <v>44745</v>
      </c>
      <c r="B165" s="66" t="s">
        <v>20</v>
      </c>
      <c r="C165" s="66">
        <v>4977</v>
      </c>
      <c r="D165" s="66" t="s">
        <v>831</v>
      </c>
      <c r="E165" s="66"/>
      <c r="F165" s="197">
        <v>3000</v>
      </c>
      <c r="G165" s="205" t="s">
        <v>829</v>
      </c>
    </row>
    <row r="166" spans="1:7" x14ac:dyDescent="0.25">
      <c r="A166" s="204">
        <v>44745</v>
      </c>
      <c r="B166" s="66" t="s">
        <v>20</v>
      </c>
      <c r="C166" s="66">
        <v>4978</v>
      </c>
      <c r="D166" s="66" t="s">
        <v>832</v>
      </c>
      <c r="E166" s="66"/>
      <c r="F166" s="197">
        <v>1000</v>
      </c>
      <c r="G166" s="205" t="s">
        <v>798</v>
      </c>
    </row>
    <row r="167" spans="1:7" x14ac:dyDescent="0.25">
      <c r="A167" s="204">
        <v>44745</v>
      </c>
      <c r="B167" s="66" t="s">
        <v>20</v>
      </c>
      <c r="C167" s="66">
        <v>4979</v>
      </c>
      <c r="D167" s="66" t="s">
        <v>265</v>
      </c>
      <c r="E167" s="66"/>
      <c r="F167" s="197">
        <v>3000</v>
      </c>
      <c r="G167" s="205" t="s">
        <v>798</v>
      </c>
    </row>
    <row r="168" spans="1:7" x14ac:dyDescent="0.25">
      <c r="A168" s="204">
        <v>44745</v>
      </c>
      <c r="B168" s="66" t="s">
        <v>20</v>
      </c>
      <c r="C168" s="66">
        <v>4980</v>
      </c>
      <c r="D168" s="66" t="s">
        <v>833</v>
      </c>
      <c r="E168" s="66"/>
      <c r="F168" s="197">
        <v>4750</v>
      </c>
      <c r="G168" s="205" t="s">
        <v>112</v>
      </c>
    </row>
    <row r="169" spans="1:7" x14ac:dyDescent="0.25">
      <c r="A169" s="204">
        <v>44745</v>
      </c>
      <c r="B169" s="66" t="s">
        <v>20</v>
      </c>
      <c r="C169" s="66">
        <v>4981</v>
      </c>
      <c r="D169" s="66" t="s">
        <v>242</v>
      </c>
      <c r="E169" s="66"/>
      <c r="F169" s="197">
        <v>24428.53</v>
      </c>
      <c r="G169" s="205" t="s">
        <v>166</v>
      </c>
    </row>
    <row r="170" spans="1:7" x14ac:dyDescent="0.25">
      <c r="A170" s="204">
        <v>44745</v>
      </c>
      <c r="B170" s="66" t="s">
        <v>20</v>
      </c>
      <c r="C170" s="66">
        <v>4982</v>
      </c>
      <c r="D170" s="66" t="s">
        <v>834</v>
      </c>
      <c r="E170" s="66"/>
      <c r="F170" s="197">
        <v>4750</v>
      </c>
      <c r="G170" s="205" t="s">
        <v>83</v>
      </c>
    </row>
    <row r="171" spans="1:7" x14ac:dyDescent="0.25">
      <c r="A171" s="204">
        <v>44745</v>
      </c>
      <c r="B171" s="66" t="s">
        <v>20</v>
      </c>
      <c r="C171" s="66">
        <v>4983</v>
      </c>
      <c r="D171" s="66" t="s">
        <v>811</v>
      </c>
      <c r="E171" s="66"/>
      <c r="F171" s="197">
        <v>4750</v>
      </c>
      <c r="G171" s="205" t="s">
        <v>83</v>
      </c>
    </row>
    <row r="172" spans="1:7" x14ac:dyDescent="0.25">
      <c r="A172" s="204">
        <v>44745</v>
      </c>
      <c r="B172" s="66" t="s">
        <v>20</v>
      </c>
      <c r="C172" s="66">
        <v>4984</v>
      </c>
      <c r="D172" s="66" t="s">
        <v>835</v>
      </c>
      <c r="E172" s="66"/>
      <c r="F172" s="197">
        <v>69379.83</v>
      </c>
      <c r="G172" s="205" t="s">
        <v>765</v>
      </c>
    </row>
    <row r="173" spans="1:7" x14ac:dyDescent="0.25">
      <c r="A173" s="204">
        <v>44745</v>
      </c>
      <c r="B173" s="66" t="s">
        <v>20</v>
      </c>
      <c r="C173" s="66">
        <v>4985</v>
      </c>
      <c r="D173" s="66" t="s">
        <v>775</v>
      </c>
      <c r="E173" s="66"/>
      <c r="F173" s="197">
        <v>8905.93</v>
      </c>
      <c r="G173" s="205" t="s">
        <v>765</v>
      </c>
    </row>
    <row r="174" spans="1:7" x14ac:dyDescent="0.25">
      <c r="A174" s="204">
        <v>44745</v>
      </c>
      <c r="B174" s="66" t="s">
        <v>20</v>
      </c>
      <c r="C174" s="270" t="s">
        <v>836</v>
      </c>
      <c r="D174" s="66" t="s">
        <v>837</v>
      </c>
      <c r="E174" s="66"/>
      <c r="F174" s="197">
        <v>2500</v>
      </c>
      <c r="G174" s="205" t="s">
        <v>829</v>
      </c>
    </row>
    <row r="175" spans="1:7" x14ac:dyDescent="0.25">
      <c r="A175" s="204">
        <v>44745</v>
      </c>
      <c r="B175" s="66" t="s">
        <v>20</v>
      </c>
      <c r="C175" s="270">
        <v>4986</v>
      </c>
      <c r="D175" s="66" t="s">
        <v>838</v>
      </c>
      <c r="E175" s="66"/>
      <c r="F175" s="197">
        <v>1937870</v>
      </c>
      <c r="G175" s="205" t="s">
        <v>765</v>
      </c>
    </row>
    <row r="176" spans="1:7" x14ac:dyDescent="0.25">
      <c r="A176" s="204">
        <v>44745</v>
      </c>
      <c r="B176" s="66" t="s">
        <v>20</v>
      </c>
      <c r="C176" s="270">
        <v>4987</v>
      </c>
      <c r="D176" s="66" t="s">
        <v>838</v>
      </c>
      <c r="E176" s="66"/>
      <c r="F176" s="197">
        <v>135600</v>
      </c>
      <c r="G176" s="205" t="s">
        <v>765</v>
      </c>
    </row>
    <row r="177" spans="1:7" x14ac:dyDescent="0.25">
      <c r="A177" s="265">
        <v>44745</v>
      </c>
      <c r="B177" s="66" t="s">
        <v>20</v>
      </c>
      <c r="C177" s="270">
        <v>4988</v>
      </c>
      <c r="D177" s="66" t="s">
        <v>52</v>
      </c>
      <c r="E177" s="66"/>
      <c r="F177" s="197">
        <v>3600</v>
      </c>
      <c r="G177" s="205" t="s">
        <v>83</v>
      </c>
    </row>
    <row r="178" spans="1:7" x14ac:dyDescent="0.25">
      <c r="A178" s="265" t="s">
        <v>839</v>
      </c>
      <c r="B178" s="66" t="s">
        <v>20</v>
      </c>
      <c r="C178" s="270">
        <v>4989</v>
      </c>
      <c r="D178" s="66" t="s">
        <v>805</v>
      </c>
      <c r="E178" s="66"/>
      <c r="F178" s="197">
        <v>5200</v>
      </c>
      <c r="G178" s="205" t="s">
        <v>83</v>
      </c>
    </row>
    <row r="179" spans="1:7" x14ac:dyDescent="0.25">
      <c r="A179" s="265" t="s">
        <v>839</v>
      </c>
      <c r="B179" s="66" t="s">
        <v>20</v>
      </c>
      <c r="C179" s="270" t="s">
        <v>941</v>
      </c>
      <c r="D179" s="66" t="s">
        <v>942</v>
      </c>
      <c r="E179" s="66"/>
      <c r="F179" s="197">
        <v>2850</v>
      </c>
      <c r="G179" s="205" t="s">
        <v>83</v>
      </c>
    </row>
    <row r="180" spans="1:7" x14ac:dyDescent="0.25">
      <c r="A180" s="265" t="s">
        <v>840</v>
      </c>
      <c r="B180" s="66" t="s">
        <v>20</v>
      </c>
      <c r="C180" s="66">
        <v>4990</v>
      </c>
      <c r="D180" s="66" t="s">
        <v>764</v>
      </c>
      <c r="E180" s="66"/>
      <c r="F180" s="197">
        <v>129457.45</v>
      </c>
      <c r="G180" s="205" t="s">
        <v>765</v>
      </c>
    </row>
    <row r="181" spans="1:7" x14ac:dyDescent="0.25">
      <c r="A181" s="265" t="s">
        <v>840</v>
      </c>
      <c r="B181" s="66" t="s">
        <v>20</v>
      </c>
      <c r="C181" s="66">
        <v>4991</v>
      </c>
      <c r="D181" s="66" t="s">
        <v>764</v>
      </c>
      <c r="E181" s="66"/>
      <c r="F181" s="197">
        <v>166914.04999999999</v>
      </c>
      <c r="G181" s="205" t="s">
        <v>765</v>
      </c>
    </row>
    <row r="182" spans="1:7" x14ac:dyDescent="0.25">
      <c r="A182" s="265" t="s">
        <v>840</v>
      </c>
      <c r="B182" s="66" t="s">
        <v>20</v>
      </c>
      <c r="C182" s="66">
        <v>4992</v>
      </c>
      <c r="D182" s="66" t="s">
        <v>841</v>
      </c>
      <c r="E182" s="66"/>
      <c r="F182" s="197">
        <v>168958.37</v>
      </c>
      <c r="G182" s="205" t="s">
        <v>765</v>
      </c>
    </row>
    <row r="183" spans="1:7" x14ac:dyDescent="0.25">
      <c r="A183" s="265" t="s">
        <v>840</v>
      </c>
      <c r="B183" s="66" t="s">
        <v>20</v>
      </c>
      <c r="C183" s="66">
        <v>4993</v>
      </c>
      <c r="D183" s="66" t="s">
        <v>841</v>
      </c>
      <c r="E183" s="66"/>
      <c r="F183" s="197">
        <v>53891.6</v>
      </c>
      <c r="G183" s="205" t="s">
        <v>765</v>
      </c>
    </row>
    <row r="184" spans="1:7" x14ac:dyDescent="0.25">
      <c r="A184" s="265" t="s">
        <v>840</v>
      </c>
      <c r="B184" s="66" t="s">
        <v>20</v>
      </c>
      <c r="C184" s="66">
        <v>4994</v>
      </c>
      <c r="D184" s="66" t="s">
        <v>98</v>
      </c>
      <c r="E184" s="66"/>
      <c r="F184" s="197">
        <v>32917.5</v>
      </c>
      <c r="G184" s="205" t="s">
        <v>765</v>
      </c>
    </row>
    <row r="185" spans="1:7" x14ac:dyDescent="0.25">
      <c r="A185" s="265" t="s">
        <v>840</v>
      </c>
      <c r="B185" s="66" t="s">
        <v>20</v>
      </c>
      <c r="C185" s="66">
        <v>4995</v>
      </c>
      <c r="D185" s="66" t="s">
        <v>76</v>
      </c>
      <c r="E185" s="66"/>
      <c r="F185" s="197">
        <v>8698.32</v>
      </c>
      <c r="G185" s="205" t="s">
        <v>765</v>
      </c>
    </row>
    <row r="186" spans="1:7" x14ac:dyDescent="0.25">
      <c r="A186" s="265" t="s">
        <v>840</v>
      </c>
      <c r="B186" s="66" t="s">
        <v>20</v>
      </c>
      <c r="C186" s="66">
        <v>4996</v>
      </c>
      <c r="D186" s="66" t="s">
        <v>842</v>
      </c>
      <c r="E186" s="66"/>
      <c r="F186" s="197">
        <v>4700</v>
      </c>
      <c r="G186" s="205" t="s">
        <v>112</v>
      </c>
    </row>
    <row r="187" spans="1:7" x14ac:dyDescent="0.25">
      <c r="A187" s="265" t="s">
        <v>840</v>
      </c>
      <c r="B187" s="66" t="s">
        <v>20</v>
      </c>
      <c r="C187" s="66">
        <v>4997</v>
      </c>
      <c r="D187" s="66" t="s">
        <v>799</v>
      </c>
      <c r="E187" s="66"/>
      <c r="F187" s="197">
        <v>13560</v>
      </c>
      <c r="G187" s="205" t="s">
        <v>765</v>
      </c>
    </row>
    <row r="188" spans="1:7" x14ac:dyDescent="0.25">
      <c r="A188" s="265" t="s">
        <v>840</v>
      </c>
      <c r="B188" s="66" t="s">
        <v>20</v>
      </c>
      <c r="C188" s="66">
        <v>4998</v>
      </c>
      <c r="D188" s="66" t="s">
        <v>843</v>
      </c>
      <c r="E188" s="66"/>
      <c r="F188" s="197">
        <v>1407.69</v>
      </c>
      <c r="G188" s="205" t="s">
        <v>765</v>
      </c>
    </row>
    <row r="189" spans="1:7" x14ac:dyDescent="0.25">
      <c r="A189" s="265" t="s">
        <v>840</v>
      </c>
      <c r="B189" s="66" t="s">
        <v>20</v>
      </c>
      <c r="C189" s="66">
        <v>4999</v>
      </c>
      <c r="D189" s="66" t="s">
        <v>844</v>
      </c>
      <c r="E189" s="66"/>
      <c r="F189" s="197">
        <v>45774.58</v>
      </c>
      <c r="G189" s="205" t="s">
        <v>765</v>
      </c>
    </row>
    <row r="190" spans="1:7" x14ac:dyDescent="0.25">
      <c r="A190" s="265" t="s">
        <v>840</v>
      </c>
      <c r="B190" s="66" t="s">
        <v>20</v>
      </c>
      <c r="C190" s="66">
        <v>5000</v>
      </c>
      <c r="D190" s="66" t="s">
        <v>845</v>
      </c>
      <c r="E190" s="66"/>
      <c r="F190" s="197">
        <v>2500</v>
      </c>
      <c r="G190" s="205" t="s">
        <v>846</v>
      </c>
    </row>
    <row r="191" spans="1:7" x14ac:dyDescent="0.25">
      <c r="A191" s="265" t="s">
        <v>840</v>
      </c>
      <c r="B191" s="66" t="s">
        <v>20</v>
      </c>
      <c r="C191" s="66">
        <v>5001</v>
      </c>
      <c r="D191" s="66" t="s">
        <v>847</v>
      </c>
      <c r="E191" s="66"/>
      <c r="F191" s="197">
        <v>5128.75</v>
      </c>
      <c r="G191" s="205" t="s">
        <v>765</v>
      </c>
    </row>
    <row r="192" spans="1:7" x14ac:dyDescent="0.25">
      <c r="A192" s="265" t="s">
        <v>840</v>
      </c>
      <c r="B192" s="66" t="s">
        <v>20</v>
      </c>
      <c r="C192" s="66">
        <v>5002</v>
      </c>
      <c r="D192" s="66" t="s">
        <v>709</v>
      </c>
      <c r="E192" s="66"/>
      <c r="F192" s="197">
        <v>42674.400000000001</v>
      </c>
      <c r="G192" s="205" t="s">
        <v>765</v>
      </c>
    </row>
    <row r="193" spans="1:7" x14ac:dyDescent="0.25">
      <c r="A193" s="265" t="s">
        <v>848</v>
      </c>
      <c r="B193" s="66" t="s">
        <v>20</v>
      </c>
      <c r="C193" s="66">
        <v>5003</v>
      </c>
      <c r="D193" s="66" t="s">
        <v>76</v>
      </c>
      <c r="E193" s="66"/>
      <c r="F193" s="197">
        <v>7469.49</v>
      </c>
      <c r="G193" s="205" t="s">
        <v>794</v>
      </c>
    </row>
    <row r="194" spans="1:7" x14ac:dyDescent="0.25">
      <c r="A194" s="266" t="s">
        <v>840</v>
      </c>
      <c r="B194" s="66" t="s">
        <v>20</v>
      </c>
      <c r="C194" s="66">
        <v>5004</v>
      </c>
      <c r="D194" s="66" t="s">
        <v>750</v>
      </c>
      <c r="E194" s="66"/>
      <c r="F194" s="197">
        <v>6741.81</v>
      </c>
      <c r="G194" s="205" t="s">
        <v>794</v>
      </c>
    </row>
    <row r="195" spans="1:7" x14ac:dyDescent="0.25">
      <c r="A195" s="266" t="s">
        <v>840</v>
      </c>
      <c r="B195" s="66" t="s">
        <v>20</v>
      </c>
      <c r="C195" s="66">
        <v>5005</v>
      </c>
      <c r="D195" s="66" t="s">
        <v>74</v>
      </c>
      <c r="E195" s="66"/>
      <c r="F195" s="197">
        <v>13205</v>
      </c>
      <c r="G195" s="205" t="s">
        <v>794</v>
      </c>
    </row>
    <row r="196" spans="1:7" x14ac:dyDescent="0.25">
      <c r="A196" s="266" t="s">
        <v>840</v>
      </c>
      <c r="B196" s="66" t="s">
        <v>20</v>
      </c>
      <c r="C196" s="66">
        <v>5006</v>
      </c>
      <c r="D196" s="66" t="s">
        <v>716</v>
      </c>
      <c r="E196" s="66"/>
      <c r="F196" s="197">
        <v>36921.919999999998</v>
      </c>
      <c r="G196" s="205" t="s">
        <v>794</v>
      </c>
    </row>
    <row r="197" spans="1:7" x14ac:dyDescent="0.25">
      <c r="A197" s="266" t="s">
        <v>840</v>
      </c>
      <c r="B197" s="66" t="s">
        <v>20</v>
      </c>
      <c r="C197" s="66">
        <v>5007</v>
      </c>
      <c r="D197" s="66" t="s">
        <v>716</v>
      </c>
      <c r="E197" s="66"/>
      <c r="F197" s="197">
        <v>52915.25</v>
      </c>
      <c r="G197" s="205" t="s">
        <v>794</v>
      </c>
    </row>
    <row r="198" spans="1:7" x14ac:dyDescent="0.25">
      <c r="A198" s="266" t="s">
        <v>840</v>
      </c>
      <c r="B198" s="66" t="s">
        <v>20</v>
      </c>
      <c r="C198" s="66">
        <v>5008</v>
      </c>
      <c r="D198" s="66" t="s">
        <v>771</v>
      </c>
      <c r="E198" s="66"/>
      <c r="F198" s="197">
        <v>1302.3699999999999</v>
      </c>
      <c r="G198" s="205" t="s">
        <v>794</v>
      </c>
    </row>
    <row r="199" spans="1:7" x14ac:dyDescent="0.25">
      <c r="A199" s="266" t="s">
        <v>840</v>
      </c>
      <c r="B199" s="66" t="s">
        <v>20</v>
      </c>
      <c r="C199" s="66">
        <v>5009</v>
      </c>
      <c r="D199" s="66" t="s">
        <v>849</v>
      </c>
      <c r="E199" s="66"/>
      <c r="F199" s="197">
        <v>152000</v>
      </c>
      <c r="G199" s="205" t="s">
        <v>794</v>
      </c>
    </row>
    <row r="200" spans="1:7" x14ac:dyDescent="0.25">
      <c r="A200" s="266" t="s">
        <v>840</v>
      </c>
      <c r="B200" s="66" t="s">
        <v>20</v>
      </c>
      <c r="C200" s="66">
        <v>5010</v>
      </c>
      <c r="D200" s="66" t="s">
        <v>850</v>
      </c>
      <c r="E200" s="66"/>
      <c r="F200" s="197">
        <v>206857.8</v>
      </c>
      <c r="G200" s="205" t="s">
        <v>794</v>
      </c>
    </row>
    <row r="201" spans="1:7" x14ac:dyDescent="0.25">
      <c r="A201" s="266" t="s">
        <v>851</v>
      </c>
      <c r="B201" s="66" t="s">
        <v>20</v>
      </c>
      <c r="C201" s="66">
        <v>5011</v>
      </c>
      <c r="D201" s="66" t="s">
        <v>811</v>
      </c>
      <c r="E201" s="66"/>
      <c r="F201" s="197">
        <v>3050</v>
      </c>
      <c r="G201" s="205" t="s">
        <v>83</v>
      </c>
    </row>
    <row r="202" spans="1:7" x14ac:dyDescent="0.25">
      <c r="A202" s="266" t="s">
        <v>851</v>
      </c>
      <c r="B202" s="66" t="s">
        <v>20</v>
      </c>
      <c r="C202" s="66">
        <v>5012</v>
      </c>
      <c r="D202" s="66" t="s">
        <v>811</v>
      </c>
      <c r="E202" s="66"/>
      <c r="F202" s="197">
        <v>3050</v>
      </c>
      <c r="G202" s="205" t="s">
        <v>83</v>
      </c>
    </row>
    <row r="203" spans="1:7" x14ac:dyDescent="0.25">
      <c r="A203" s="266" t="s">
        <v>851</v>
      </c>
      <c r="B203" s="66" t="s">
        <v>20</v>
      </c>
      <c r="C203" s="66">
        <v>5013</v>
      </c>
      <c r="D203" s="66" t="s">
        <v>834</v>
      </c>
      <c r="E203" s="66"/>
      <c r="F203" s="197">
        <v>3050</v>
      </c>
      <c r="G203" s="205" t="s">
        <v>83</v>
      </c>
    </row>
    <row r="204" spans="1:7" x14ac:dyDescent="0.25">
      <c r="A204" s="266" t="s">
        <v>852</v>
      </c>
      <c r="B204" s="66" t="s">
        <v>20</v>
      </c>
      <c r="C204" s="66">
        <v>5014</v>
      </c>
      <c r="D204" s="66" t="s">
        <v>853</v>
      </c>
      <c r="E204" s="66"/>
      <c r="F204" s="197">
        <v>1750</v>
      </c>
      <c r="G204" s="205" t="s">
        <v>798</v>
      </c>
    </row>
    <row r="205" spans="1:7" x14ac:dyDescent="0.25">
      <c r="A205" s="266" t="s">
        <v>852</v>
      </c>
      <c r="B205" s="66" t="s">
        <v>20</v>
      </c>
      <c r="C205" s="66">
        <v>5015</v>
      </c>
      <c r="D205" s="66" t="s">
        <v>853</v>
      </c>
      <c r="E205" s="66"/>
      <c r="F205" s="197">
        <v>4200</v>
      </c>
      <c r="G205" s="205" t="s">
        <v>798</v>
      </c>
    </row>
    <row r="206" spans="1:7" x14ac:dyDescent="0.25">
      <c r="A206" s="266" t="s">
        <v>852</v>
      </c>
      <c r="B206" s="66" t="s">
        <v>20</v>
      </c>
      <c r="C206" s="66">
        <v>5016</v>
      </c>
      <c r="D206" s="66" t="s">
        <v>854</v>
      </c>
      <c r="E206" s="66"/>
      <c r="F206" s="197">
        <v>1350</v>
      </c>
      <c r="G206" s="205" t="s">
        <v>855</v>
      </c>
    </row>
    <row r="207" spans="1:7" x14ac:dyDescent="0.25">
      <c r="A207" s="266" t="s">
        <v>852</v>
      </c>
      <c r="B207" s="66" t="s">
        <v>20</v>
      </c>
      <c r="C207" s="66">
        <v>5017</v>
      </c>
      <c r="D207" s="66" t="s">
        <v>744</v>
      </c>
      <c r="E207" s="66"/>
      <c r="F207" s="197">
        <v>5350</v>
      </c>
      <c r="G207" s="205" t="s">
        <v>83</v>
      </c>
    </row>
    <row r="208" spans="1:7" x14ac:dyDescent="0.25">
      <c r="A208" s="266" t="s">
        <v>852</v>
      </c>
      <c r="B208" s="66" t="s">
        <v>20</v>
      </c>
      <c r="C208" s="66">
        <v>5018</v>
      </c>
      <c r="D208" s="66" t="s">
        <v>744</v>
      </c>
      <c r="E208" s="66"/>
      <c r="F208" s="197">
        <v>3450</v>
      </c>
      <c r="G208" s="205" t="s">
        <v>83</v>
      </c>
    </row>
    <row r="209" spans="1:7" x14ac:dyDescent="0.25">
      <c r="A209" s="266" t="s">
        <v>852</v>
      </c>
      <c r="B209" s="66" t="s">
        <v>20</v>
      </c>
      <c r="C209" s="66">
        <v>5019</v>
      </c>
      <c r="D209" s="66" t="s">
        <v>744</v>
      </c>
      <c r="E209" s="66"/>
      <c r="F209" s="197">
        <v>3450</v>
      </c>
      <c r="G209" s="205" t="s">
        <v>83</v>
      </c>
    </row>
    <row r="210" spans="1:7" x14ac:dyDescent="0.25">
      <c r="A210" s="266" t="s">
        <v>857</v>
      </c>
      <c r="B210" s="66" t="s">
        <v>20</v>
      </c>
      <c r="C210" s="66">
        <v>5020</v>
      </c>
      <c r="D210" s="66" t="s">
        <v>172</v>
      </c>
      <c r="E210" s="66"/>
      <c r="F210" s="197">
        <v>3600</v>
      </c>
      <c r="G210" s="205" t="s">
        <v>112</v>
      </c>
    </row>
    <row r="211" spans="1:7" x14ac:dyDescent="0.25">
      <c r="A211" s="266" t="s">
        <v>857</v>
      </c>
      <c r="B211" s="66" t="s">
        <v>20</v>
      </c>
      <c r="C211" s="66">
        <v>5021</v>
      </c>
      <c r="D211" s="66" t="s">
        <v>856</v>
      </c>
      <c r="E211" s="66"/>
      <c r="F211" s="197">
        <v>8472</v>
      </c>
      <c r="G211" s="205" t="s">
        <v>765</v>
      </c>
    </row>
    <row r="212" spans="1:7" x14ac:dyDescent="0.25">
      <c r="A212" s="266" t="s">
        <v>857</v>
      </c>
      <c r="B212" s="66" t="s">
        <v>20</v>
      </c>
      <c r="C212" s="66">
        <v>5022</v>
      </c>
      <c r="D212" s="66" t="s">
        <v>856</v>
      </c>
      <c r="E212" s="66"/>
      <c r="F212" s="197">
        <v>7928</v>
      </c>
      <c r="G212" s="205" t="s">
        <v>794</v>
      </c>
    </row>
    <row r="213" spans="1:7" x14ac:dyDescent="0.25">
      <c r="A213" s="266" t="s">
        <v>857</v>
      </c>
      <c r="B213" s="66" t="s">
        <v>20</v>
      </c>
      <c r="C213" s="66">
        <v>5023</v>
      </c>
      <c r="D213" s="66" t="s">
        <v>856</v>
      </c>
      <c r="E213" s="66"/>
      <c r="F213" s="197">
        <v>61146.06</v>
      </c>
      <c r="G213" s="205" t="s">
        <v>765</v>
      </c>
    </row>
    <row r="214" spans="1:7" x14ac:dyDescent="0.25">
      <c r="A214" s="266" t="s">
        <v>857</v>
      </c>
      <c r="B214" s="66" t="s">
        <v>20</v>
      </c>
      <c r="C214" s="66">
        <v>5024</v>
      </c>
      <c r="D214" s="66" t="s">
        <v>856</v>
      </c>
      <c r="E214" s="66"/>
      <c r="F214" s="197">
        <v>61146.06</v>
      </c>
      <c r="G214" s="205" t="s">
        <v>765</v>
      </c>
    </row>
    <row r="215" spans="1:7" x14ac:dyDescent="0.25">
      <c r="A215" s="266" t="s">
        <v>857</v>
      </c>
      <c r="B215" s="66" t="s">
        <v>20</v>
      </c>
      <c r="C215" s="66">
        <v>5025</v>
      </c>
      <c r="D215" s="66" t="s">
        <v>858</v>
      </c>
      <c r="E215" s="66"/>
      <c r="F215" s="197">
        <v>7182.2</v>
      </c>
      <c r="G215" s="205" t="s">
        <v>765</v>
      </c>
    </row>
    <row r="216" spans="1:7" x14ac:dyDescent="0.25">
      <c r="A216" s="266" t="s">
        <v>857</v>
      </c>
      <c r="B216" s="66" t="s">
        <v>20</v>
      </c>
      <c r="C216" s="66">
        <v>5026</v>
      </c>
      <c r="D216" s="66" t="s">
        <v>844</v>
      </c>
      <c r="E216" s="66"/>
      <c r="F216" s="197">
        <v>14125</v>
      </c>
      <c r="G216" s="205" t="s">
        <v>765</v>
      </c>
    </row>
    <row r="217" spans="1:7" x14ac:dyDescent="0.25">
      <c r="A217" s="266" t="s">
        <v>859</v>
      </c>
      <c r="B217" s="66" t="s">
        <v>20</v>
      </c>
      <c r="C217" s="66">
        <v>5027</v>
      </c>
      <c r="D217" s="66" t="s">
        <v>860</v>
      </c>
      <c r="E217" s="66"/>
      <c r="F217" s="197">
        <v>20330</v>
      </c>
      <c r="G217" s="205" t="s">
        <v>765</v>
      </c>
    </row>
    <row r="218" spans="1:7" x14ac:dyDescent="0.25">
      <c r="A218" s="266" t="s">
        <v>859</v>
      </c>
      <c r="B218" s="66" t="s">
        <v>20</v>
      </c>
      <c r="C218" s="66">
        <v>5028</v>
      </c>
      <c r="D218" s="66" t="s">
        <v>861</v>
      </c>
      <c r="E218" s="66"/>
      <c r="F218" s="197">
        <v>12825</v>
      </c>
      <c r="G218" s="205" t="s">
        <v>765</v>
      </c>
    </row>
    <row r="219" spans="1:7" x14ac:dyDescent="0.25">
      <c r="A219" s="266" t="s">
        <v>859</v>
      </c>
      <c r="B219" s="66" t="s">
        <v>20</v>
      </c>
      <c r="C219" s="66">
        <v>5029</v>
      </c>
      <c r="D219" s="66" t="s">
        <v>862</v>
      </c>
      <c r="E219" s="66"/>
      <c r="F219" s="197">
        <v>23045.200000000001</v>
      </c>
      <c r="G219" s="205" t="s">
        <v>765</v>
      </c>
    </row>
    <row r="220" spans="1:7" x14ac:dyDescent="0.25">
      <c r="A220" s="266" t="s">
        <v>859</v>
      </c>
      <c r="B220" s="66" t="s">
        <v>20</v>
      </c>
      <c r="C220" s="66">
        <v>5030</v>
      </c>
      <c r="D220" s="66" t="s">
        <v>764</v>
      </c>
      <c r="E220" s="66"/>
      <c r="F220" s="197">
        <v>41665.79</v>
      </c>
      <c r="G220" s="205" t="s">
        <v>765</v>
      </c>
    </row>
    <row r="221" spans="1:7" x14ac:dyDescent="0.25">
      <c r="A221" s="266" t="s">
        <v>859</v>
      </c>
      <c r="B221" s="66" t="s">
        <v>20</v>
      </c>
      <c r="C221" s="66">
        <v>5031</v>
      </c>
      <c r="D221" s="66" t="s">
        <v>863</v>
      </c>
      <c r="E221" s="66"/>
      <c r="F221" s="197">
        <v>85500</v>
      </c>
      <c r="G221" s="205" t="s">
        <v>794</v>
      </c>
    </row>
    <row r="222" spans="1:7" x14ac:dyDescent="0.25">
      <c r="A222" s="266" t="s">
        <v>859</v>
      </c>
      <c r="B222" s="66" t="s">
        <v>20</v>
      </c>
      <c r="C222" s="66">
        <v>5032</v>
      </c>
      <c r="D222" s="66" t="s">
        <v>750</v>
      </c>
      <c r="E222" s="66"/>
      <c r="F222" s="197">
        <v>11138.07</v>
      </c>
      <c r="G222" s="205" t="s">
        <v>794</v>
      </c>
    </row>
    <row r="223" spans="1:7" x14ac:dyDescent="0.25">
      <c r="A223" s="266" t="s">
        <v>859</v>
      </c>
      <c r="B223" s="66" t="s">
        <v>20</v>
      </c>
      <c r="C223" s="66">
        <v>5033</v>
      </c>
      <c r="D223" s="66" t="s">
        <v>864</v>
      </c>
      <c r="E223" s="66"/>
      <c r="F223" s="197">
        <v>157711.04999999999</v>
      </c>
      <c r="G223" s="205" t="s">
        <v>794</v>
      </c>
    </row>
    <row r="224" spans="1:7" x14ac:dyDescent="0.25">
      <c r="A224" s="266" t="s">
        <v>859</v>
      </c>
      <c r="B224" s="66" t="s">
        <v>20</v>
      </c>
      <c r="C224" s="66">
        <v>5034</v>
      </c>
      <c r="D224" s="66" t="s">
        <v>865</v>
      </c>
      <c r="E224" s="66"/>
      <c r="F224" s="197">
        <v>93670</v>
      </c>
      <c r="G224" s="205" t="s">
        <v>765</v>
      </c>
    </row>
    <row r="225" spans="1:9" x14ac:dyDescent="0.25">
      <c r="A225" s="266" t="s">
        <v>859</v>
      </c>
      <c r="B225" s="66" t="s">
        <v>20</v>
      </c>
      <c r="C225" s="66">
        <v>5035</v>
      </c>
      <c r="D225" s="66" t="s">
        <v>866</v>
      </c>
      <c r="E225" s="66"/>
      <c r="F225" s="197">
        <v>3040</v>
      </c>
      <c r="G225" s="205" t="s">
        <v>765</v>
      </c>
    </row>
    <row r="226" spans="1:9" x14ac:dyDescent="0.25">
      <c r="A226" s="266" t="s">
        <v>859</v>
      </c>
      <c r="B226" s="66" t="s">
        <v>20</v>
      </c>
      <c r="C226" s="66">
        <v>5036</v>
      </c>
      <c r="D226" s="66" t="s">
        <v>867</v>
      </c>
      <c r="E226" s="66"/>
      <c r="F226" s="197">
        <v>47848.32</v>
      </c>
      <c r="G226" s="205" t="s">
        <v>765</v>
      </c>
    </row>
    <row r="227" spans="1:9" x14ac:dyDescent="0.25">
      <c r="A227" s="266" t="s">
        <v>859</v>
      </c>
      <c r="B227" s="66" t="s">
        <v>20</v>
      </c>
      <c r="C227" s="66">
        <v>5037</v>
      </c>
      <c r="D227" s="66" t="s">
        <v>868</v>
      </c>
      <c r="E227" s="66"/>
      <c r="F227" s="197">
        <v>2014.65</v>
      </c>
      <c r="G227" s="205" t="s">
        <v>765</v>
      </c>
    </row>
    <row r="228" spans="1:9" x14ac:dyDescent="0.25">
      <c r="A228" s="266" t="s">
        <v>859</v>
      </c>
      <c r="B228" s="66" t="s">
        <v>20</v>
      </c>
      <c r="C228" s="66">
        <v>5038</v>
      </c>
      <c r="D228" s="66" t="s">
        <v>771</v>
      </c>
      <c r="E228" s="66"/>
      <c r="F228" s="197">
        <v>4999.01</v>
      </c>
      <c r="G228" s="205" t="s">
        <v>765</v>
      </c>
    </row>
    <row r="229" spans="1:9" x14ac:dyDescent="0.25">
      <c r="A229" s="266" t="s">
        <v>859</v>
      </c>
      <c r="B229" s="66" t="s">
        <v>20</v>
      </c>
      <c r="C229" s="270" t="s">
        <v>936</v>
      </c>
      <c r="D229" s="66" t="s">
        <v>938</v>
      </c>
      <c r="E229" s="66"/>
      <c r="F229" s="197">
        <v>5700</v>
      </c>
      <c r="G229" s="205" t="s">
        <v>765</v>
      </c>
    </row>
    <row r="230" spans="1:9" x14ac:dyDescent="0.25">
      <c r="A230" s="266" t="s">
        <v>859</v>
      </c>
      <c r="B230" s="66" t="s">
        <v>20</v>
      </c>
      <c r="C230" s="270" t="s">
        <v>937</v>
      </c>
      <c r="D230" s="66" t="s">
        <v>939</v>
      </c>
      <c r="E230" s="66"/>
      <c r="F230" s="197">
        <v>3964</v>
      </c>
      <c r="G230" s="205" t="s">
        <v>940</v>
      </c>
    </row>
    <row r="231" spans="1:9" x14ac:dyDescent="0.25">
      <c r="A231" s="266" t="s">
        <v>859</v>
      </c>
      <c r="B231" s="66" t="s">
        <v>20</v>
      </c>
      <c r="C231" s="66">
        <v>5039</v>
      </c>
      <c r="D231" s="66" t="s">
        <v>869</v>
      </c>
      <c r="E231" s="66"/>
      <c r="F231" s="197">
        <v>1550</v>
      </c>
      <c r="G231" s="205" t="s">
        <v>765</v>
      </c>
    </row>
    <row r="232" spans="1:9" ht="15.75" x14ac:dyDescent="0.25">
      <c r="A232" s="206"/>
      <c r="B232" s="66"/>
      <c r="C232" s="66"/>
      <c r="D232" s="12" t="s">
        <v>65</v>
      </c>
      <c r="E232" s="66"/>
      <c r="F232" s="228">
        <f>SUM(F116:F231)</f>
        <v>5062024.5000000009</v>
      </c>
      <c r="G232" s="205"/>
    </row>
    <row r="233" spans="1:9" ht="15.75" x14ac:dyDescent="0.25">
      <c r="A233" s="224"/>
      <c r="B233" s="225"/>
      <c r="C233" s="225"/>
      <c r="D233" s="106"/>
      <c r="E233" s="225"/>
      <c r="F233" s="230"/>
      <c r="G233" s="227"/>
    </row>
    <row r="234" spans="1:9" ht="16.5" thickBot="1" x14ac:dyDescent="0.3">
      <c r="A234" s="224"/>
      <c r="B234" s="225"/>
      <c r="C234" s="225"/>
      <c r="D234" s="231" t="s">
        <v>90</v>
      </c>
      <c r="E234" s="225"/>
      <c r="F234" s="230">
        <f>SUM(F232)</f>
        <v>5062024.5000000009</v>
      </c>
      <c r="G234" s="227"/>
    </row>
    <row r="235" spans="1:9" s="112" customFormat="1" ht="14.25" customHeight="1" thickBot="1" x14ac:dyDescent="0.3">
      <c r="A235" s="233"/>
      <c r="B235" s="234"/>
      <c r="C235" s="235"/>
      <c r="D235" s="236" t="s">
        <v>1019</v>
      </c>
      <c r="E235" s="237"/>
      <c r="F235" s="238"/>
      <c r="G235" s="239"/>
    </row>
    <row r="236" spans="1:9" x14ac:dyDescent="0.25">
      <c r="A236" s="200">
        <v>44776</v>
      </c>
      <c r="B236" s="201" t="s">
        <v>20</v>
      </c>
      <c r="C236" s="201">
        <v>17</v>
      </c>
      <c r="D236" s="201" t="s">
        <v>1034</v>
      </c>
      <c r="E236" s="201"/>
      <c r="F236" s="202">
        <v>6956207.96</v>
      </c>
      <c r="G236" s="203" t="s">
        <v>1040</v>
      </c>
    </row>
    <row r="237" spans="1:9" x14ac:dyDescent="0.25">
      <c r="A237" s="204">
        <v>44776</v>
      </c>
      <c r="B237" s="66" t="s">
        <v>20</v>
      </c>
      <c r="C237" s="66">
        <v>6</v>
      </c>
      <c r="D237" s="66" t="s">
        <v>1035</v>
      </c>
      <c r="E237" s="66"/>
      <c r="F237" s="197">
        <v>64762.720000000001</v>
      </c>
      <c r="G237" s="205"/>
      <c r="I237" t="s">
        <v>1036</v>
      </c>
    </row>
    <row r="238" spans="1:9" x14ac:dyDescent="0.25">
      <c r="A238" s="204">
        <v>44776</v>
      </c>
      <c r="B238" s="66" t="s">
        <v>20</v>
      </c>
      <c r="C238" s="66">
        <v>3</v>
      </c>
      <c r="D238" s="66" t="s">
        <v>1035</v>
      </c>
      <c r="E238" s="66"/>
      <c r="F238" s="197">
        <v>191932.06</v>
      </c>
      <c r="G238" s="205"/>
    </row>
    <row r="239" spans="1:9" x14ac:dyDescent="0.25">
      <c r="A239" s="265" t="s">
        <v>922</v>
      </c>
      <c r="B239" s="66" t="s">
        <v>20</v>
      </c>
      <c r="C239" s="66">
        <v>46</v>
      </c>
      <c r="D239" s="66" t="s">
        <v>1020</v>
      </c>
      <c r="E239" s="66"/>
      <c r="F239" s="197">
        <v>11893856.800000001</v>
      </c>
      <c r="G239" s="205"/>
    </row>
    <row r="240" spans="1:9" x14ac:dyDescent="0.25">
      <c r="A240" s="240"/>
      <c r="B240" s="225"/>
      <c r="C240" s="225"/>
      <c r="D240" s="225"/>
      <c r="E240" s="225"/>
      <c r="F240" s="241"/>
      <c r="G240" s="227"/>
    </row>
    <row r="241" spans="1:11" ht="15.75" thickBot="1" x14ac:dyDescent="0.3">
      <c r="A241" s="207"/>
      <c r="B241" s="208"/>
      <c r="C241" s="208"/>
      <c r="D241" s="331" t="s">
        <v>1021</v>
      </c>
      <c r="E241" s="208"/>
      <c r="F241" s="232">
        <f>SUM(F236:F239)</f>
        <v>19106759.539999999</v>
      </c>
      <c r="G241" s="210"/>
    </row>
    <row r="242" spans="1:11" s="1" customFormat="1" ht="14.25" customHeight="1" x14ac:dyDescent="0.25">
      <c r="A242" s="163"/>
      <c r="B242" s="164"/>
      <c r="C242" s="164"/>
      <c r="D242" s="196" t="s">
        <v>73</v>
      </c>
      <c r="E242" s="164"/>
      <c r="F242" s="164"/>
      <c r="G242" s="23"/>
    </row>
    <row r="243" spans="1:11" x14ac:dyDescent="0.25">
      <c r="A243" s="6">
        <v>44595</v>
      </c>
      <c r="B243" s="11" t="s">
        <v>20</v>
      </c>
      <c r="C243" s="8"/>
      <c r="D243" s="11" t="s">
        <v>949</v>
      </c>
      <c r="E243" s="84"/>
      <c r="F243" s="102">
        <v>9394839.5899999999</v>
      </c>
      <c r="G243" s="23"/>
    </row>
    <row r="244" spans="1:11" s="180" customFormat="1" ht="14.25" customHeight="1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11" s="1" customFormat="1" ht="14.25" customHeight="1" x14ac:dyDescent="0.25">
      <c r="A245" s="248">
        <v>44868</v>
      </c>
      <c r="B245" s="249" t="s">
        <v>20</v>
      </c>
      <c r="C245" s="250"/>
      <c r="D245" s="249" t="s">
        <v>948</v>
      </c>
      <c r="E245" s="251"/>
      <c r="F245" s="252">
        <v>290400</v>
      </c>
      <c r="G245" s="253"/>
    </row>
    <row r="246" spans="1:11" s="1" customFormat="1" ht="14.25" customHeight="1" x14ac:dyDescent="0.25">
      <c r="A246" s="254" t="s">
        <v>848</v>
      </c>
      <c r="B246" s="11" t="s">
        <v>20</v>
      </c>
      <c r="C246" s="8"/>
      <c r="D246" s="11" t="s">
        <v>947</v>
      </c>
      <c r="E246" s="13"/>
      <c r="F246" s="33">
        <v>272843.24</v>
      </c>
      <c r="G246" s="255"/>
    </row>
    <row r="247" spans="1:11" x14ac:dyDescent="0.25">
      <c r="A247" s="206"/>
      <c r="B247" s="66"/>
      <c r="C247" s="66"/>
      <c r="D247" s="34" t="s">
        <v>11</v>
      </c>
      <c r="E247" s="66"/>
      <c r="F247" s="90">
        <f>+F246+F245</f>
        <v>563243.24</v>
      </c>
      <c r="G247" s="205"/>
    </row>
    <row r="248" spans="1:11" x14ac:dyDescent="0.25">
      <c r="A248" s="206"/>
      <c r="B248" s="66"/>
      <c r="C248" s="66"/>
      <c r="D248" s="32"/>
      <c r="E248" s="66"/>
      <c r="F248" s="66"/>
      <c r="G248" s="205"/>
    </row>
    <row r="249" spans="1:11" ht="16.5" thickBot="1" x14ac:dyDescent="0.3">
      <c r="A249" s="207"/>
      <c r="B249" s="208"/>
      <c r="C249" s="208"/>
      <c r="D249" s="209" t="s">
        <v>24</v>
      </c>
      <c r="E249" s="229">
        <f>+E51</f>
        <v>46554376.450000003</v>
      </c>
      <c r="F249" s="229">
        <f>+F247+F243+F241+F234+F114+F110</f>
        <v>38747882.309999995</v>
      </c>
      <c r="G249" s="210"/>
    </row>
    <row r="256" spans="1:11" s="41" customFormat="1" ht="19.5" customHeight="1" x14ac:dyDescent="0.25">
      <c r="A256" s="373" t="s">
        <v>114</v>
      </c>
      <c r="B256" s="373"/>
      <c r="C256" s="373"/>
      <c r="D256" s="373" t="s">
        <v>32</v>
      </c>
      <c r="E256" s="373"/>
      <c r="F256" s="373"/>
      <c r="G256" s="99"/>
      <c r="H256" s="39"/>
      <c r="I256" s="39"/>
      <c r="J256" s="39"/>
      <c r="K256" s="39"/>
    </row>
    <row r="257" spans="1:11" s="41" customFormat="1" ht="19.5" customHeight="1" x14ac:dyDescent="0.25">
      <c r="A257" s="376" t="s">
        <v>786</v>
      </c>
      <c r="B257" s="376"/>
      <c r="C257" s="376"/>
      <c r="D257" s="373" t="s">
        <v>642</v>
      </c>
      <c r="E257" s="373"/>
      <c r="F257" s="373"/>
      <c r="G257" s="97"/>
      <c r="H257" s="38"/>
      <c r="I257" s="38"/>
      <c r="J257" s="38"/>
      <c r="K257" s="36"/>
    </row>
    <row r="258" spans="1:11" s="41" customFormat="1" ht="19.5" customHeight="1" x14ac:dyDescent="0.25">
      <c r="A258" s="375" t="s">
        <v>27</v>
      </c>
      <c r="B258" s="375"/>
      <c r="C258" s="375"/>
      <c r="D258" s="375" t="s">
        <v>29</v>
      </c>
      <c r="E258" s="375"/>
      <c r="F258" s="375"/>
      <c r="G258" s="97"/>
      <c r="H258" s="38"/>
      <c r="I258" s="38"/>
      <c r="J258" s="38"/>
      <c r="K258" s="36"/>
    </row>
    <row r="259" spans="1:11" s="41" customFormat="1" ht="19.5" customHeight="1" x14ac:dyDescent="0.25">
      <c r="A259" s="194"/>
      <c r="B259" s="194"/>
      <c r="C259" s="194"/>
      <c r="D259" s="194"/>
      <c r="E259" s="194"/>
      <c r="F259" s="194"/>
      <c r="G259" s="98"/>
      <c r="H259" s="38"/>
      <c r="I259" s="38"/>
      <c r="J259" s="38"/>
      <c r="K259" s="36"/>
    </row>
    <row r="260" spans="1:11" s="41" customFormat="1" ht="19.5" customHeight="1" x14ac:dyDescent="0.25">
      <c r="A260" s="194"/>
      <c r="B260" s="194"/>
      <c r="C260" s="194"/>
      <c r="D260" s="194"/>
      <c r="E260" s="194"/>
      <c r="F260" s="194"/>
      <c r="G260" s="98"/>
      <c r="H260" s="38"/>
      <c r="I260" s="38"/>
      <c r="J260" s="38"/>
      <c r="K260" s="36"/>
    </row>
    <row r="261" spans="1:11" s="41" customFormat="1" ht="19.5" customHeight="1" x14ac:dyDescent="0.25">
      <c r="A261" s="194"/>
      <c r="B261" s="194"/>
      <c r="C261" s="194"/>
      <c r="D261" s="194"/>
      <c r="E261" s="194"/>
      <c r="F261" s="194"/>
      <c r="G261" s="98"/>
      <c r="H261" s="38"/>
      <c r="I261" s="38"/>
      <c r="J261" s="38"/>
      <c r="K261" s="36"/>
    </row>
    <row r="262" spans="1:11" s="41" customFormat="1" ht="19.5" customHeight="1" x14ac:dyDescent="0.25">
      <c r="A262" s="373" t="s">
        <v>115</v>
      </c>
      <c r="B262" s="373"/>
      <c r="C262" s="373"/>
      <c r="D262" s="373" t="s">
        <v>35</v>
      </c>
      <c r="E262" s="373"/>
      <c r="F262" s="373"/>
      <c r="G262" s="99"/>
      <c r="H262" s="39"/>
      <c r="I262" s="39"/>
      <c r="J262" s="39"/>
      <c r="K262" s="39"/>
    </row>
    <row r="263" spans="1:11" s="41" customFormat="1" ht="19.5" customHeight="1" x14ac:dyDescent="0.25">
      <c r="A263" s="376" t="s">
        <v>649</v>
      </c>
      <c r="B263" s="376"/>
      <c r="C263" s="376"/>
      <c r="D263" s="373" t="s">
        <v>648</v>
      </c>
      <c r="E263" s="373"/>
      <c r="F263" s="373"/>
      <c r="G263" s="97"/>
      <c r="H263" s="38"/>
      <c r="I263" s="38"/>
      <c r="J263" s="38"/>
      <c r="K263" s="36"/>
    </row>
    <row r="264" spans="1:11" s="41" customFormat="1" ht="14.25" customHeight="1" x14ac:dyDescent="0.25">
      <c r="A264" s="375" t="s">
        <v>27</v>
      </c>
      <c r="B264" s="375"/>
      <c r="C264" s="375"/>
      <c r="D264" s="375" t="s">
        <v>29</v>
      </c>
      <c r="E264" s="375"/>
      <c r="F264" s="375"/>
      <c r="G264" s="97"/>
    </row>
    <row r="265" spans="1:11" s="41" customFormat="1" ht="14.25" customHeight="1" x14ac:dyDescent="0.25">
      <c r="A265" s="99"/>
      <c r="B265" s="99"/>
      <c r="C265" s="99"/>
      <c r="D265" s="99"/>
      <c r="E265" s="120"/>
      <c r="F265" s="120"/>
      <c r="G265" s="98"/>
    </row>
    <row r="266" spans="1:11" s="41" customFormat="1" ht="14.25" customHeight="1" x14ac:dyDescent="0.25">
      <c r="A266" s="99"/>
      <c r="B266" s="99"/>
      <c r="C266" s="99"/>
      <c r="D266" s="99"/>
      <c r="E266" s="120"/>
      <c r="F266" s="120"/>
      <c r="G266" s="99"/>
    </row>
    <row r="267" spans="1:11" s="41" customFormat="1" ht="19.5" customHeight="1" x14ac:dyDescent="0.25">
      <c r="A267" s="373" t="s">
        <v>37</v>
      </c>
      <c r="B267" s="373"/>
      <c r="C267" s="373"/>
      <c r="D267" s="373"/>
      <c r="E267" s="373"/>
      <c r="F267" s="373"/>
      <c r="G267" s="99"/>
      <c r="H267" s="39"/>
      <c r="I267" s="39"/>
      <c r="J267" s="39"/>
      <c r="K267" s="39"/>
    </row>
    <row r="268" spans="1:11" s="41" customFormat="1" ht="19.5" customHeight="1" x14ac:dyDescent="0.25">
      <c r="A268" s="374" t="s">
        <v>280</v>
      </c>
      <c r="B268" s="374"/>
      <c r="C268" s="374"/>
      <c r="D268" s="374"/>
      <c r="E268" s="374"/>
      <c r="F268" s="374"/>
      <c r="G268" s="97"/>
      <c r="H268" s="38"/>
      <c r="I268" s="38"/>
      <c r="J268" s="38"/>
      <c r="K268" s="36"/>
    </row>
    <row r="269" spans="1:11" s="41" customFormat="1" ht="14.25" customHeight="1" x14ac:dyDescent="0.25">
      <c r="A269" s="375" t="s">
        <v>39</v>
      </c>
      <c r="B269" s="375"/>
      <c r="C269" s="375"/>
      <c r="D269" s="375"/>
      <c r="E269" s="375"/>
      <c r="F269" s="375"/>
      <c r="G269" s="97"/>
    </row>
  </sheetData>
  <mergeCells count="19">
    <mergeCell ref="A256:C256"/>
    <mergeCell ref="D256:F256"/>
    <mergeCell ref="A257:C257"/>
    <mergeCell ref="D257:F257"/>
    <mergeCell ref="A4:F4"/>
    <mergeCell ref="A5:F5"/>
    <mergeCell ref="A7:F7"/>
    <mergeCell ref="A43:F43"/>
    <mergeCell ref="A258:C258"/>
    <mergeCell ref="D258:F258"/>
    <mergeCell ref="A264:C264"/>
    <mergeCell ref="D264:F264"/>
    <mergeCell ref="A269:F269"/>
    <mergeCell ref="A262:C262"/>
    <mergeCell ref="D262:F262"/>
    <mergeCell ref="A263:C263"/>
    <mergeCell ref="D263:F263"/>
    <mergeCell ref="A267:F267"/>
    <mergeCell ref="A268:F268"/>
  </mergeCells>
  <dataValidations disablePrompts="1" count="1">
    <dataValidation type="list" allowBlank="1" showInputMessage="1" promptTitle="ELEGIR TIPO DE INGRESO O EGRESO" sqref="B235 B243:B24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78" workbookViewId="0">
      <selection activeCell="A186" sqref="A186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383" t="s">
        <v>15</v>
      </c>
      <c r="B4" s="383"/>
      <c r="C4" s="383"/>
      <c r="D4" s="383"/>
      <c r="E4" s="383"/>
      <c r="F4" s="383"/>
    </row>
    <row r="5" spans="1:261" ht="14.25" customHeight="1" x14ac:dyDescent="0.25">
      <c r="A5" s="378" t="s">
        <v>660</v>
      </c>
      <c r="B5" s="378"/>
      <c r="C5" s="378"/>
      <c r="D5" s="378"/>
      <c r="E5" s="378"/>
      <c r="F5" s="378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9" t="s">
        <v>67</v>
      </c>
      <c r="B7" s="389"/>
      <c r="C7" s="389"/>
      <c r="D7" s="389"/>
      <c r="E7" s="389"/>
      <c r="F7" s="390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389" t="s">
        <v>1024</v>
      </c>
      <c r="B42" s="389"/>
      <c r="C42" s="389"/>
      <c r="D42" s="389"/>
      <c r="E42" s="389"/>
      <c r="F42" s="390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83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83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83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83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779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83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772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373" t="s">
        <v>114</v>
      </c>
      <c r="B194" s="373"/>
      <c r="C194" s="373"/>
      <c r="D194" s="373" t="s">
        <v>32</v>
      </c>
      <c r="E194" s="373"/>
      <c r="F194" s="373"/>
      <c r="G194" s="99"/>
      <c r="H194" s="39"/>
      <c r="I194" s="39"/>
      <c r="J194" s="39"/>
      <c r="K194" s="39"/>
    </row>
    <row r="195" spans="1:11" s="41" customFormat="1" ht="19.5" customHeight="1" x14ac:dyDescent="0.25">
      <c r="A195" s="376" t="s">
        <v>786</v>
      </c>
      <c r="B195" s="376"/>
      <c r="C195" s="376"/>
      <c r="D195" s="373" t="s">
        <v>642</v>
      </c>
      <c r="E195" s="373"/>
      <c r="F195" s="373"/>
      <c r="G195" s="97"/>
      <c r="H195" s="38"/>
      <c r="I195" s="38"/>
      <c r="J195" s="38"/>
      <c r="K195" s="36"/>
    </row>
    <row r="196" spans="1:11" s="41" customFormat="1" ht="19.5" customHeight="1" x14ac:dyDescent="0.25">
      <c r="A196" s="375" t="s">
        <v>27</v>
      </c>
      <c r="B196" s="375"/>
      <c r="C196" s="375"/>
      <c r="D196" s="375" t="s">
        <v>29</v>
      </c>
      <c r="E196" s="375"/>
      <c r="F196" s="375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373" t="s">
        <v>115</v>
      </c>
      <c r="B198" s="373"/>
      <c r="C198" s="373"/>
      <c r="D198" s="373" t="s">
        <v>35</v>
      </c>
      <c r="E198" s="373"/>
      <c r="F198" s="373"/>
      <c r="G198" s="99"/>
      <c r="H198" s="39"/>
      <c r="I198" s="39"/>
      <c r="J198" s="39"/>
      <c r="K198" s="39"/>
    </row>
    <row r="199" spans="1:11" s="41" customFormat="1" ht="19.5" customHeight="1" x14ac:dyDescent="0.25">
      <c r="A199" s="376" t="s">
        <v>649</v>
      </c>
      <c r="B199" s="376"/>
      <c r="C199" s="376"/>
      <c r="D199" s="373" t="s">
        <v>648</v>
      </c>
      <c r="E199" s="373"/>
      <c r="F199" s="373"/>
      <c r="G199" s="97"/>
      <c r="H199" s="38"/>
      <c r="I199" s="38"/>
      <c r="J199" s="38"/>
      <c r="K199" s="36"/>
    </row>
    <row r="200" spans="1:11" s="41" customFormat="1" ht="14.25" customHeight="1" x14ac:dyDescent="0.25">
      <c r="A200" s="375" t="s">
        <v>27</v>
      </c>
      <c r="B200" s="375"/>
      <c r="C200" s="375"/>
      <c r="D200" s="375" t="s">
        <v>29</v>
      </c>
      <c r="E200" s="375"/>
      <c r="F200" s="375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373" t="s">
        <v>37</v>
      </c>
      <c r="B203" s="373"/>
      <c r="C203" s="373"/>
      <c r="D203" s="373"/>
      <c r="E203" s="373"/>
      <c r="F203" s="373"/>
      <c r="G203" s="99"/>
      <c r="H203" s="39"/>
      <c r="I203" s="39"/>
      <c r="J203" s="39"/>
      <c r="K203" s="39"/>
    </row>
    <row r="204" spans="1:11" s="41" customFormat="1" ht="19.5" customHeight="1" x14ac:dyDescent="0.25">
      <c r="A204" s="374" t="s">
        <v>280</v>
      </c>
      <c r="B204" s="374"/>
      <c r="C204" s="374"/>
      <c r="D204" s="374"/>
      <c r="E204" s="374"/>
      <c r="F204" s="374"/>
      <c r="G204" s="97"/>
      <c r="H204" s="38"/>
      <c r="I204" s="38"/>
      <c r="J204" s="38"/>
      <c r="K204" s="36"/>
    </row>
    <row r="205" spans="1:11" s="41" customFormat="1" ht="14.25" customHeight="1" x14ac:dyDescent="0.25">
      <c r="A205" s="375" t="s">
        <v>39</v>
      </c>
      <c r="B205" s="375"/>
      <c r="C205" s="375"/>
      <c r="D205" s="375"/>
      <c r="E205" s="375"/>
      <c r="F205" s="375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6"/>
  <sheetViews>
    <sheetView topLeftCell="C200" workbookViewId="0">
      <selection activeCell="D223" sqref="D223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790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44562</v>
      </c>
      <c r="B8" s="201" t="s">
        <v>21</v>
      </c>
      <c r="C8" s="201"/>
      <c r="D8" s="201" t="s">
        <v>3</v>
      </c>
      <c r="E8" s="202">
        <v>4300</v>
      </c>
      <c r="F8" s="201"/>
      <c r="G8" s="203"/>
    </row>
    <row r="9" spans="1:261" x14ac:dyDescent="0.25">
      <c r="A9" s="265">
        <v>44593</v>
      </c>
      <c r="B9" s="66" t="s">
        <v>21</v>
      </c>
      <c r="C9" s="66"/>
      <c r="D9" s="66" t="s">
        <v>3</v>
      </c>
      <c r="E9" s="197">
        <v>5425</v>
      </c>
      <c r="F9" s="66"/>
      <c r="G9" s="205"/>
    </row>
    <row r="10" spans="1:261" x14ac:dyDescent="0.25">
      <c r="A10" s="265">
        <v>44621</v>
      </c>
      <c r="B10" s="66" t="s">
        <v>21</v>
      </c>
      <c r="C10" s="66"/>
      <c r="D10" s="66" t="s">
        <v>3</v>
      </c>
      <c r="E10" s="197">
        <v>775465</v>
      </c>
      <c r="F10" s="66"/>
      <c r="G10" s="205"/>
    </row>
    <row r="11" spans="1:261" x14ac:dyDescent="0.25">
      <c r="A11" s="265">
        <v>44652</v>
      </c>
      <c r="B11" s="66" t="s">
        <v>21</v>
      </c>
      <c r="C11" s="66"/>
      <c r="D11" s="66" t="s">
        <v>3</v>
      </c>
      <c r="E11" s="197">
        <v>742113</v>
      </c>
      <c r="F11" s="66"/>
      <c r="G11" s="205"/>
    </row>
    <row r="12" spans="1:261" x14ac:dyDescent="0.25">
      <c r="A12" s="265">
        <v>44682</v>
      </c>
      <c r="B12" s="66" t="s">
        <v>21</v>
      </c>
      <c r="C12" s="66"/>
      <c r="D12" s="66" t="s">
        <v>3</v>
      </c>
      <c r="E12" s="197">
        <v>604916</v>
      </c>
      <c r="F12" s="66"/>
      <c r="G12" s="205"/>
    </row>
    <row r="13" spans="1:261" x14ac:dyDescent="0.25">
      <c r="A13" s="265">
        <v>44713</v>
      </c>
      <c r="B13" s="66" t="s">
        <v>21</v>
      </c>
      <c r="C13" s="66"/>
      <c r="D13" s="66" t="s">
        <v>3</v>
      </c>
      <c r="E13" s="197">
        <v>447569</v>
      </c>
      <c r="F13" s="66"/>
      <c r="G13" s="205"/>
    </row>
    <row r="14" spans="1:261" x14ac:dyDescent="0.25">
      <c r="A14" s="265">
        <v>44743</v>
      </c>
      <c r="B14" s="66" t="s">
        <v>21</v>
      </c>
      <c r="C14" s="66"/>
      <c r="D14" s="66" t="s">
        <v>3</v>
      </c>
      <c r="E14" s="197">
        <v>448394</v>
      </c>
      <c r="F14" s="66"/>
      <c r="G14" s="205"/>
    </row>
    <row r="15" spans="1:261" x14ac:dyDescent="0.25">
      <c r="A15" s="265">
        <v>44774</v>
      </c>
      <c r="B15" s="66" t="s">
        <v>21</v>
      </c>
      <c r="C15" s="66"/>
      <c r="D15" s="66" t="s">
        <v>3</v>
      </c>
      <c r="E15" s="197">
        <v>177289</v>
      </c>
      <c r="F15" s="66"/>
      <c r="G15" s="205"/>
    </row>
    <row r="16" spans="1:261" x14ac:dyDescent="0.25">
      <c r="A16" s="265">
        <v>44805</v>
      </c>
      <c r="B16" s="66" t="s">
        <v>21</v>
      </c>
      <c r="C16" s="66"/>
      <c r="D16" s="66" t="s">
        <v>3</v>
      </c>
      <c r="E16" s="197">
        <v>3655</v>
      </c>
      <c r="F16" s="66"/>
      <c r="G16" s="205"/>
    </row>
    <row r="17" spans="1:7" x14ac:dyDescent="0.25">
      <c r="A17" s="265">
        <v>44835</v>
      </c>
      <c r="B17" s="66" t="s">
        <v>21</v>
      </c>
      <c r="C17" s="66"/>
      <c r="D17" s="66" t="s">
        <v>3</v>
      </c>
      <c r="E17" s="197">
        <v>19252</v>
      </c>
      <c r="F17" s="66"/>
      <c r="G17" s="205"/>
    </row>
    <row r="18" spans="1:7" x14ac:dyDescent="0.25">
      <c r="A18" s="265">
        <v>44866</v>
      </c>
      <c r="B18" s="66" t="s">
        <v>21</v>
      </c>
      <c r="C18" s="66"/>
      <c r="D18" s="66" t="s">
        <v>3</v>
      </c>
      <c r="E18" s="197">
        <v>582398</v>
      </c>
      <c r="F18" s="66"/>
      <c r="G18" s="205"/>
    </row>
    <row r="19" spans="1:7" x14ac:dyDescent="0.25">
      <c r="A19" s="265">
        <v>44896</v>
      </c>
      <c r="B19" s="66" t="s">
        <v>21</v>
      </c>
      <c r="C19" s="66"/>
      <c r="D19" s="66" t="s">
        <v>3</v>
      </c>
      <c r="E19" s="197">
        <v>390518</v>
      </c>
      <c r="F19" s="66"/>
      <c r="G19" s="205"/>
    </row>
    <row r="20" spans="1:7" x14ac:dyDescent="0.25">
      <c r="A20" s="265" t="s">
        <v>612</v>
      </c>
      <c r="B20" s="66" t="s">
        <v>21</v>
      </c>
      <c r="C20" s="66"/>
      <c r="D20" s="66" t="s">
        <v>3</v>
      </c>
      <c r="E20" s="197">
        <v>358423</v>
      </c>
      <c r="F20" s="66"/>
      <c r="G20" s="205"/>
    </row>
    <row r="21" spans="1:7" x14ac:dyDescent="0.25">
      <c r="A21" s="265" t="s">
        <v>613</v>
      </c>
      <c r="B21" s="66" t="s">
        <v>21</v>
      </c>
      <c r="C21" s="66"/>
      <c r="D21" s="66" t="s">
        <v>3</v>
      </c>
      <c r="E21" s="197">
        <v>473850</v>
      </c>
      <c r="F21" s="66"/>
      <c r="G21" s="205"/>
    </row>
    <row r="22" spans="1:7" x14ac:dyDescent="0.25">
      <c r="A22" s="265" t="s">
        <v>614</v>
      </c>
      <c r="B22" s="66" t="s">
        <v>21</v>
      </c>
      <c r="C22" s="66"/>
      <c r="D22" s="66" t="s">
        <v>3</v>
      </c>
      <c r="E22" s="197">
        <v>159691</v>
      </c>
      <c r="F22" s="66"/>
      <c r="G22" s="205"/>
    </row>
    <row r="23" spans="1:7" x14ac:dyDescent="0.25">
      <c r="A23" s="265" t="s">
        <v>1041</v>
      </c>
      <c r="B23" s="66" t="s">
        <v>21</v>
      </c>
      <c r="C23" s="66"/>
      <c r="D23" s="66" t="s">
        <v>3</v>
      </c>
      <c r="E23" s="197">
        <v>3580</v>
      </c>
      <c r="F23" s="66"/>
      <c r="G23" s="205"/>
    </row>
    <row r="24" spans="1:7" x14ac:dyDescent="0.25">
      <c r="A24" s="265" t="s">
        <v>615</v>
      </c>
      <c r="B24" s="66" t="s">
        <v>21</v>
      </c>
      <c r="C24" s="66"/>
      <c r="D24" s="66" t="s">
        <v>3</v>
      </c>
      <c r="E24" s="197">
        <v>563195</v>
      </c>
      <c r="F24" s="66"/>
      <c r="G24" s="205"/>
    </row>
    <row r="25" spans="1:7" x14ac:dyDescent="0.25">
      <c r="A25" s="265" t="s">
        <v>616</v>
      </c>
      <c r="B25" s="66" t="s">
        <v>21</v>
      </c>
      <c r="C25" s="66"/>
      <c r="D25" s="66" t="s">
        <v>3</v>
      </c>
      <c r="E25" s="197">
        <v>617313</v>
      </c>
      <c r="F25" s="66"/>
      <c r="G25" s="205"/>
    </row>
    <row r="26" spans="1:7" x14ac:dyDescent="0.25">
      <c r="A26" s="265" t="s">
        <v>617</v>
      </c>
      <c r="B26" s="66" t="s">
        <v>21</v>
      </c>
      <c r="C26" s="66"/>
      <c r="D26" s="66" t="s">
        <v>3</v>
      </c>
      <c r="E26" s="197">
        <v>573347</v>
      </c>
      <c r="F26" s="66"/>
      <c r="G26" s="205"/>
    </row>
    <row r="27" spans="1:7" x14ac:dyDescent="0.25">
      <c r="A27" s="265" t="s">
        <v>618</v>
      </c>
      <c r="B27" s="66" t="s">
        <v>21</v>
      </c>
      <c r="C27" s="66"/>
      <c r="D27" s="66" t="s">
        <v>3</v>
      </c>
      <c r="E27" s="197">
        <v>632162</v>
      </c>
      <c r="F27" s="66"/>
      <c r="G27" s="205"/>
    </row>
    <row r="28" spans="1:7" x14ac:dyDescent="0.25">
      <c r="A28" s="265" t="s">
        <v>619</v>
      </c>
      <c r="B28" s="66" t="s">
        <v>21</v>
      </c>
      <c r="C28" s="66"/>
      <c r="D28" s="66" t="s">
        <v>3</v>
      </c>
      <c r="E28" s="197">
        <v>28178</v>
      </c>
      <c r="F28" s="66"/>
      <c r="G28" s="205"/>
    </row>
    <row r="29" spans="1:7" x14ac:dyDescent="0.25">
      <c r="A29" s="265" t="s">
        <v>620</v>
      </c>
      <c r="B29" s="66" t="s">
        <v>21</v>
      </c>
      <c r="C29" s="66"/>
      <c r="D29" s="66" t="s">
        <v>3</v>
      </c>
      <c r="E29" s="197">
        <v>239520</v>
      </c>
      <c r="F29" s="66"/>
      <c r="G29" s="205"/>
    </row>
    <row r="30" spans="1:7" x14ac:dyDescent="0.25">
      <c r="A30" s="265" t="s">
        <v>621</v>
      </c>
      <c r="B30" s="66" t="s">
        <v>21</v>
      </c>
      <c r="C30" s="66"/>
      <c r="D30" s="66" t="s">
        <v>3</v>
      </c>
      <c r="E30" s="197">
        <v>6475</v>
      </c>
      <c r="F30" s="66"/>
      <c r="G30" s="205"/>
    </row>
    <row r="31" spans="1:7" x14ac:dyDescent="0.25">
      <c r="A31" s="265" t="s">
        <v>622</v>
      </c>
      <c r="B31" s="66" t="s">
        <v>21</v>
      </c>
      <c r="C31" s="66"/>
      <c r="D31" s="66" t="s">
        <v>3</v>
      </c>
      <c r="E31" s="197">
        <v>24975</v>
      </c>
      <c r="F31" s="66"/>
      <c r="G31" s="205"/>
    </row>
    <row r="32" spans="1:7" x14ac:dyDescent="0.25">
      <c r="A32" s="265" t="s">
        <v>623</v>
      </c>
      <c r="B32" s="66" t="s">
        <v>21</v>
      </c>
      <c r="C32" s="66"/>
      <c r="D32" s="66" t="s">
        <v>3</v>
      </c>
      <c r="E32" s="197">
        <v>732560</v>
      </c>
      <c r="F32" s="66"/>
      <c r="G32" s="205"/>
    </row>
    <row r="33" spans="1:8" x14ac:dyDescent="0.25">
      <c r="A33" s="265" t="s">
        <v>624</v>
      </c>
      <c r="B33" s="66" t="s">
        <v>21</v>
      </c>
      <c r="C33" s="66"/>
      <c r="D33" s="66" t="s">
        <v>3</v>
      </c>
      <c r="E33" s="197">
        <v>573999</v>
      </c>
      <c r="F33" s="66"/>
      <c r="G33" s="205"/>
    </row>
    <row r="34" spans="1:8" x14ac:dyDescent="0.25">
      <c r="A34" s="265" t="s">
        <v>656</v>
      </c>
      <c r="B34" s="66" t="s">
        <v>21</v>
      </c>
      <c r="C34" s="66"/>
      <c r="D34" s="66" t="s">
        <v>3</v>
      </c>
      <c r="E34" s="197">
        <v>522665</v>
      </c>
      <c r="F34" s="66"/>
      <c r="G34" s="205"/>
    </row>
    <row r="35" spans="1:8" x14ac:dyDescent="0.25">
      <c r="A35" s="265" t="s">
        <v>625</v>
      </c>
      <c r="B35" s="66" t="s">
        <v>21</v>
      </c>
      <c r="C35" s="66"/>
      <c r="D35" s="66" t="s">
        <v>3</v>
      </c>
      <c r="E35" s="197">
        <v>846312</v>
      </c>
      <c r="F35" s="66"/>
      <c r="G35" s="205"/>
    </row>
    <row r="36" spans="1:8" x14ac:dyDescent="0.25">
      <c r="A36" s="265" t="s">
        <v>626</v>
      </c>
      <c r="B36" s="66" t="s">
        <v>21</v>
      </c>
      <c r="C36" s="66"/>
      <c r="D36" s="66" t="s">
        <v>3</v>
      </c>
      <c r="E36" s="197">
        <v>238047</v>
      </c>
      <c r="F36" s="66"/>
      <c r="G36" s="205"/>
    </row>
    <row r="37" spans="1:8" x14ac:dyDescent="0.25">
      <c r="A37" s="265" t="s">
        <v>1107</v>
      </c>
      <c r="B37" s="66" t="s">
        <v>21</v>
      </c>
      <c r="C37" s="66"/>
      <c r="D37" s="66" t="s">
        <v>3</v>
      </c>
      <c r="E37" s="197">
        <v>9885</v>
      </c>
      <c r="F37" s="66"/>
      <c r="G37" s="205"/>
    </row>
    <row r="38" spans="1:8" x14ac:dyDescent="0.25">
      <c r="A38" s="265" t="s">
        <v>627</v>
      </c>
      <c r="B38" s="66" t="s">
        <v>21</v>
      </c>
      <c r="C38" s="66"/>
      <c r="D38" s="66" t="s">
        <v>3</v>
      </c>
      <c r="E38" s="197">
        <v>1027703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11833174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11833174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11833174</v>
      </c>
      <c r="F42" s="66"/>
      <c r="G42" s="205"/>
    </row>
    <row r="43" spans="1:8" s="1" customFormat="1" ht="14.25" customHeight="1" thickBot="1" x14ac:dyDescent="0.3">
      <c r="A43" s="386" t="s">
        <v>1024</v>
      </c>
      <c r="B43" s="387"/>
      <c r="C43" s="387"/>
      <c r="D43" s="387"/>
      <c r="E43" s="387"/>
      <c r="F43" s="388"/>
      <c r="G43" s="214"/>
    </row>
    <row r="44" spans="1:8" x14ac:dyDescent="0.25">
      <c r="A44" s="200" t="s">
        <v>1108</v>
      </c>
      <c r="B44" s="201" t="s">
        <v>20</v>
      </c>
      <c r="C44" s="201"/>
      <c r="D44" s="201" t="s">
        <v>1109</v>
      </c>
      <c r="E44" s="202">
        <v>10863252</v>
      </c>
      <c r="F44" s="201"/>
      <c r="G44" s="203"/>
    </row>
    <row r="45" spans="1:8" x14ac:dyDescent="0.25">
      <c r="A45" s="206"/>
      <c r="B45" s="66"/>
      <c r="C45" s="66"/>
      <c r="D45" s="12" t="s">
        <v>61</v>
      </c>
      <c r="E45" s="90">
        <f>SUM(E44:E44)</f>
        <v>10863252</v>
      </c>
      <c r="F45" s="66"/>
      <c r="G45" s="205"/>
      <c r="H45" t="s">
        <v>284</v>
      </c>
    </row>
    <row r="46" spans="1:8" x14ac:dyDescent="0.25">
      <c r="A46" s="206"/>
      <c r="B46" s="66"/>
      <c r="C46" s="66"/>
      <c r="D46" s="66"/>
      <c r="E46" s="66"/>
      <c r="F46" s="66"/>
      <c r="G46" s="205"/>
    </row>
    <row r="47" spans="1:8" x14ac:dyDescent="0.25">
      <c r="A47" s="206"/>
      <c r="B47" s="66"/>
      <c r="C47" s="66"/>
      <c r="D47" s="66"/>
      <c r="E47" s="66"/>
      <c r="F47" s="66"/>
      <c r="G47" s="205"/>
      <c r="H47" t="s">
        <v>286</v>
      </c>
    </row>
    <row r="48" spans="1:8" ht="16.5" thickBot="1" x14ac:dyDescent="0.3">
      <c r="A48" s="207"/>
      <c r="B48" s="208"/>
      <c r="C48" s="208"/>
      <c r="D48" s="212" t="s">
        <v>63</v>
      </c>
      <c r="E48" s="213">
        <f>+E45+E42</f>
        <v>22696426</v>
      </c>
      <c r="F48" s="208"/>
      <c r="G48" s="210"/>
    </row>
    <row r="49" spans="1:7" s="1" customFormat="1" ht="14.25" customHeight="1" thickBot="1" x14ac:dyDescent="0.3">
      <c r="A49" s="215"/>
      <c r="B49" s="216"/>
      <c r="C49" s="216"/>
      <c r="D49" s="217" t="s">
        <v>69</v>
      </c>
      <c r="E49" s="216"/>
      <c r="F49" s="216"/>
      <c r="G49" s="218"/>
    </row>
    <row r="50" spans="1:7" x14ac:dyDescent="0.25">
      <c r="A50" s="264">
        <v>44621</v>
      </c>
      <c r="B50" s="201" t="s">
        <v>171</v>
      </c>
      <c r="C50" s="201">
        <v>43482</v>
      </c>
      <c r="D50" s="201" t="s">
        <v>1110</v>
      </c>
      <c r="E50" s="201"/>
      <c r="F50" s="202">
        <v>125922.67</v>
      </c>
      <c r="G50" s="203" t="s">
        <v>765</v>
      </c>
    </row>
    <row r="51" spans="1:7" x14ac:dyDescent="0.25">
      <c r="A51" s="265">
        <v>44621</v>
      </c>
      <c r="B51" s="66" t="s">
        <v>171</v>
      </c>
      <c r="C51" s="66">
        <v>43483</v>
      </c>
      <c r="D51" s="66" t="s">
        <v>49</v>
      </c>
      <c r="E51" s="66"/>
      <c r="F51" s="197">
        <v>105697.25</v>
      </c>
      <c r="G51" s="205" t="s">
        <v>1111</v>
      </c>
    </row>
    <row r="52" spans="1:7" x14ac:dyDescent="0.25">
      <c r="A52" s="265">
        <v>44621</v>
      </c>
      <c r="B52" s="66" t="s">
        <v>171</v>
      </c>
      <c r="C52" s="66">
        <v>43484</v>
      </c>
      <c r="D52" s="66" t="s">
        <v>1112</v>
      </c>
      <c r="E52" s="66"/>
      <c r="F52" s="197">
        <v>50850</v>
      </c>
      <c r="G52" s="205" t="s">
        <v>765</v>
      </c>
    </row>
    <row r="53" spans="1:7" x14ac:dyDescent="0.25">
      <c r="A53" s="265">
        <v>44682</v>
      </c>
      <c r="B53" s="66" t="s">
        <v>171</v>
      </c>
      <c r="C53" s="66">
        <v>43485</v>
      </c>
      <c r="D53" s="66" t="s">
        <v>856</v>
      </c>
      <c r="E53" s="66"/>
      <c r="F53" s="197">
        <v>3964</v>
      </c>
      <c r="G53" s="205" t="s">
        <v>1113</v>
      </c>
    </row>
    <row r="54" spans="1:7" x14ac:dyDescent="0.25">
      <c r="A54" s="265">
        <v>44682</v>
      </c>
      <c r="B54" s="66" t="s">
        <v>171</v>
      </c>
      <c r="C54" s="66">
        <v>43486</v>
      </c>
      <c r="D54" s="66" t="s">
        <v>260</v>
      </c>
      <c r="E54" s="66"/>
      <c r="F54" s="197">
        <v>0</v>
      </c>
      <c r="G54" s="205"/>
    </row>
    <row r="55" spans="1:7" x14ac:dyDescent="0.25">
      <c r="A55" s="265">
        <v>44682</v>
      </c>
      <c r="B55" s="66" t="s">
        <v>171</v>
      </c>
      <c r="C55" s="66">
        <v>43487</v>
      </c>
      <c r="D55" s="66" t="s">
        <v>1114</v>
      </c>
      <c r="E55" s="66"/>
      <c r="F55" s="197">
        <v>43700</v>
      </c>
      <c r="G55" s="205" t="s">
        <v>765</v>
      </c>
    </row>
    <row r="56" spans="1:7" x14ac:dyDescent="0.25">
      <c r="A56" s="265">
        <v>44682</v>
      </c>
      <c r="B56" s="66" t="s">
        <v>171</v>
      </c>
      <c r="C56" s="66">
        <v>43488</v>
      </c>
      <c r="D56" s="66" t="s">
        <v>718</v>
      </c>
      <c r="E56" s="66"/>
      <c r="F56" s="197">
        <v>7231.77</v>
      </c>
      <c r="G56" s="205" t="s">
        <v>765</v>
      </c>
    </row>
    <row r="57" spans="1:7" x14ac:dyDescent="0.25">
      <c r="A57" s="265">
        <v>44682</v>
      </c>
      <c r="B57" s="66" t="s">
        <v>171</v>
      </c>
      <c r="C57" s="66">
        <v>43489</v>
      </c>
      <c r="D57" s="66" t="s">
        <v>1115</v>
      </c>
      <c r="E57" s="66"/>
      <c r="F57" s="197">
        <v>1353</v>
      </c>
      <c r="G57" s="205" t="s">
        <v>765</v>
      </c>
    </row>
    <row r="58" spans="1:7" x14ac:dyDescent="0.25">
      <c r="A58" s="265">
        <v>44682</v>
      </c>
      <c r="B58" s="66" t="s">
        <v>171</v>
      </c>
      <c r="C58" s="66">
        <v>43490</v>
      </c>
      <c r="D58" s="66" t="s">
        <v>158</v>
      </c>
      <c r="E58" s="66"/>
      <c r="F58" s="197">
        <v>4085</v>
      </c>
      <c r="G58" s="205" t="s">
        <v>765</v>
      </c>
    </row>
    <row r="59" spans="1:7" x14ac:dyDescent="0.25">
      <c r="A59" s="265">
        <v>44682</v>
      </c>
      <c r="B59" s="66" t="s">
        <v>171</v>
      </c>
      <c r="C59" s="66">
        <v>43491</v>
      </c>
      <c r="D59" s="66" t="s">
        <v>911</v>
      </c>
      <c r="E59" s="66"/>
      <c r="F59" s="197">
        <v>37585.800000000003</v>
      </c>
      <c r="G59" s="205" t="s">
        <v>1116</v>
      </c>
    </row>
    <row r="60" spans="1:7" x14ac:dyDescent="0.25">
      <c r="A60" s="265">
        <v>44682</v>
      </c>
      <c r="B60" s="66" t="s">
        <v>171</v>
      </c>
      <c r="C60" s="66">
        <v>43492</v>
      </c>
      <c r="D60" s="66" t="s">
        <v>630</v>
      </c>
      <c r="E60" s="66"/>
      <c r="F60" s="197">
        <v>2830.75</v>
      </c>
      <c r="G60" s="205" t="s">
        <v>765</v>
      </c>
    </row>
    <row r="61" spans="1:7" x14ac:dyDescent="0.25">
      <c r="A61" s="265">
        <v>44682</v>
      </c>
      <c r="B61" s="66" t="s">
        <v>171</v>
      </c>
      <c r="C61" s="66">
        <v>43493</v>
      </c>
      <c r="D61" s="66" t="s">
        <v>96</v>
      </c>
      <c r="E61" s="66"/>
      <c r="F61" s="197">
        <v>3703.39</v>
      </c>
      <c r="G61" s="205" t="s">
        <v>765</v>
      </c>
    </row>
    <row r="62" spans="1:7" x14ac:dyDescent="0.25">
      <c r="A62" s="265">
        <v>44682</v>
      </c>
      <c r="B62" s="66" t="s">
        <v>171</v>
      </c>
      <c r="C62" s="66">
        <v>43494</v>
      </c>
      <c r="D62" s="66" t="s">
        <v>235</v>
      </c>
      <c r="E62" s="66"/>
      <c r="F62" s="197">
        <v>359290</v>
      </c>
      <c r="G62" s="205" t="s">
        <v>765</v>
      </c>
    </row>
    <row r="63" spans="1:7" x14ac:dyDescent="0.25">
      <c r="A63" s="265">
        <v>44713</v>
      </c>
      <c r="B63" s="66" t="s">
        <v>171</v>
      </c>
      <c r="C63" s="66">
        <v>43495</v>
      </c>
      <c r="D63" s="66" t="s">
        <v>49</v>
      </c>
      <c r="E63" s="66"/>
      <c r="F63" s="197">
        <v>325277.69</v>
      </c>
      <c r="G63" s="205" t="s">
        <v>1117</v>
      </c>
    </row>
    <row r="64" spans="1:7" x14ac:dyDescent="0.25">
      <c r="A64" s="265">
        <v>44743</v>
      </c>
      <c r="B64" s="66" t="s">
        <v>171</v>
      </c>
      <c r="C64" s="66">
        <v>43496</v>
      </c>
      <c r="D64" s="66" t="s">
        <v>260</v>
      </c>
      <c r="E64" s="66"/>
      <c r="F64" s="197">
        <v>0</v>
      </c>
      <c r="G64" s="205"/>
    </row>
    <row r="65" spans="1:7" x14ac:dyDescent="0.25">
      <c r="A65" s="265">
        <v>44743</v>
      </c>
      <c r="B65" s="66" t="s">
        <v>171</v>
      </c>
      <c r="C65" s="66">
        <v>43497</v>
      </c>
      <c r="D65" s="66" t="s">
        <v>631</v>
      </c>
      <c r="E65" s="66"/>
      <c r="F65" s="197">
        <v>122193.13</v>
      </c>
      <c r="G65" s="205" t="s">
        <v>765</v>
      </c>
    </row>
    <row r="66" spans="1:7" x14ac:dyDescent="0.25">
      <c r="A66" s="265">
        <v>44866</v>
      </c>
      <c r="B66" s="66" t="s">
        <v>171</v>
      </c>
      <c r="C66" s="66">
        <v>43498</v>
      </c>
      <c r="D66" s="66" t="s">
        <v>132</v>
      </c>
      <c r="E66" s="66"/>
      <c r="F66" s="197">
        <v>5100</v>
      </c>
      <c r="G66" s="205" t="s">
        <v>1118</v>
      </c>
    </row>
    <row r="67" spans="1:7" x14ac:dyDescent="0.25">
      <c r="A67" s="265">
        <v>44866</v>
      </c>
      <c r="B67" s="66" t="s">
        <v>171</v>
      </c>
      <c r="C67" s="66">
        <v>43499</v>
      </c>
      <c r="D67" s="66" t="s">
        <v>220</v>
      </c>
      <c r="E67" s="66"/>
      <c r="F67" s="197">
        <v>87981.8</v>
      </c>
      <c r="G67" s="205" t="s">
        <v>765</v>
      </c>
    </row>
    <row r="68" spans="1:7" x14ac:dyDescent="0.25">
      <c r="A68" s="265">
        <v>44866</v>
      </c>
      <c r="B68" s="66" t="s">
        <v>171</v>
      </c>
      <c r="C68" s="66">
        <v>43500</v>
      </c>
      <c r="D68" s="66" t="s">
        <v>1119</v>
      </c>
      <c r="E68" s="66"/>
      <c r="F68" s="197">
        <v>100823.67</v>
      </c>
      <c r="G68" s="205" t="s">
        <v>1120</v>
      </c>
    </row>
    <row r="69" spans="1:7" x14ac:dyDescent="0.25">
      <c r="A69" s="265">
        <v>44866</v>
      </c>
      <c r="B69" s="66" t="s">
        <v>171</v>
      </c>
      <c r="C69" s="66">
        <v>43501</v>
      </c>
      <c r="D69" s="66" t="s">
        <v>1121</v>
      </c>
      <c r="E69" s="66"/>
      <c r="F69" s="197">
        <v>75444.62</v>
      </c>
      <c r="G69" s="205" t="s">
        <v>1122</v>
      </c>
    </row>
    <row r="70" spans="1:7" x14ac:dyDescent="0.25">
      <c r="A70" s="265">
        <v>44866</v>
      </c>
      <c r="B70" s="66" t="s">
        <v>171</v>
      </c>
      <c r="C70" s="66">
        <v>43502</v>
      </c>
      <c r="D70" s="66" t="s">
        <v>305</v>
      </c>
      <c r="E70" s="66"/>
      <c r="F70" s="197">
        <v>43979.6</v>
      </c>
      <c r="G70" s="205" t="s">
        <v>765</v>
      </c>
    </row>
    <row r="71" spans="1:7" x14ac:dyDescent="0.25">
      <c r="A71" s="265" t="s">
        <v>613</v>
      </c>
      <c r="B71" s="66" t="s">
        <v>171</v>
      </c>
      <c r="C71" s="66">
        <v>43503</v>
      </c>
      <c r="D71" s="66" t="s">
        <v>1123</v>
      </c>
      <c r="E71" s="66"/>
      <c r="F71" s="197">
        <v>556681.39</v>
      </c>
      <c r="G71" s="205" t="s">
        <v>82</v>
      </c>
    </row>
    <row r="72" spans="1:7" x14ac:dyDescent="0.25">
      <c r="A72" s="265" t="s">
        <v>613</v>
      </c>
      <c r="B72" s="66" t="s">
        <v>171</v>
      </c>
      <c r="C72" s="66">
        <v>43504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613</v>
      </c>
      <c r="B73" s="66" t="s">
        <v>171</v>
      </c>
      <c r="C73" s="66">
        <v>43505</v>
      </c>
      <c r="D73" s="66" t="s">
        <v>1124</v>
      </c>
      <c r="E73" s="66"/>
      <c r="F73" s="197">
        <v>7600</v>
      </c>
      <c r="G73" s="205" t="s">
        <v>765</v>
      </c>
    </row>
    <row r="74" spans="1:7" x14ac:dyDescent="0.25">
      <c r="A74" s="265" t="s">
        <v>613</v>
      </c>
      <c r="B74" s="66" t="s">
        <v>171</v>
      </c>
      <c r="C74" s="66">
        <v>43506</v>
      </c>
      <c r="D74" s="66" t="s">
        <v>1125</v>
      </c>
      <c r="E74" s="66"/>
      <c r="F74" s="197">
        <v>4309.32</v>
      </c>
      <c r="G74" s="205" t="s">
        <v>765</v>
      </c>
    </row>
    <row r="75" spans="1:7" x14ac:dyDescent="0.25">
      <c r="A75" s="265" t="s">
        <v>613</v>
      </c>
      <c r="B75" s="66" t="s">
        <v>171</v>
      </c>
      <c r="C75" s="66">
        <v>43507</v>
      </c>
      <c r="D75" s="66" t="s">
        <v>260</v>
      </c>
      <c r="E75" s="66"/>
      <c r="F75" s="197">
        <v>0</v>
      </c>
      <c r="G75" s="205"/>
    </row>
    <row r="76" spans="1:7" x14ac:dyDescent="0.25">
      <c r="A76" s="265" t="s">
        <v>613</v>
      </c>
      <c r="B76" s="66" t="s">
        <v>171</v>
      </c>
      <c r="C76" s="66">
        <v>43508</v>
      </c>
      <c r="D76" s="66" t="s">
        <v>135</v>
      </c>
      <c r="E76" s="66"/>
      <c r="F76" s="197">
        <v>15291.49</v>
      </c>
      <c r="G76" s="205" t="s">
        <v>737</v>
      </c>
    </row>
    <row r="77" spans="1:7" x14ac:dyDescent="0.25">
      <c r="A77" s="265" t="s">
        <v>613</v>
      </c>
      <c r="B77" s="66" t="s">
        <v>171</v>
      </c>
      <c r="C77" s="66">
        <v>43509</v>
      </c>
      <c r="D77" s="66" t="s">
        <v>260</v>
      </c>
      <c r="E77" s="66"/>
      <c r="F77" s="197">
        <v>0</v>
      </c>
      <c r="G77" s="205"/>
    </row>
    <row r="78" spans="1:7" x14ac:dyDescent="0.25">
      <c r="A78" s="265" t="s">
        <v>613</v>
      </c>
      <c r="B78" s="66" t="s">
        <v>171</v>
      </c>
      <c r="C78" s="66">
        <v>43510</v>
      </c>
      <c r="D78" s="66" t="s">
        <v>260</v>
      </c>
      <c r="E78" s="66"/>
      <c r="F78" s="197">
        <v>0</v>
      </c>
      <c r="G78" s="205"/>
    </row>
    <row r="79" spans="1:7" x14ac:dyDescent="0.25">
      <c r="A79" s="265" t="s">
        <v>613</v>
      </c>
      <c r="B79" s="66" t="s">
        <v>171</v>
      </c>
      <c r="C79" s="66">
        <v>43511</v>
      </c>
      <c r="D79" s="66" t="s">
        <v>260</v>
      </c>
      <c r="E79" s="66"/>
      <c r="F79" s="197">
        <v>0</v>
      </c>
      <c r="G79" s="205"/>
    </row>
    <row r="80" spans="1:7" x14ac:dyDescent="0.25">
      <c r="A80" s="265" t="s">
        <v>613</v>
      </c>
      <c r="B80" s="66" t="s">
        <v>171</v>
      </c>
      <c r="C80" s="66">
        <v>43512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613</v>
      </c>
      <c r="B81" s="66" t="s">
        <v>171</v>
      </c>
      <c r="C81" s="66">
        <v>43513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613</v>
      </c>
      <c r="B82" s="66" t="s">
        <v>171</v>
      </c>
      <c r="C82" s="66">
        <v>43514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613</v>
      </c>
      <c r="B83" s="66" t="s">
        <v>171</v>
      </c>
      <c r="C83" s="66">
        <v>43515</v>
      </c>
      <c r="D83" s="66" t="s">
        <v>260</v>
      </c>
      <c r="E83" s="66"/>
      <c r="F83" s="197">
        <v>0</v>
      </c>
      <c r="G83" s="205"/>
    </row>
    <row r="84" spans="1:7" x14ac:dyDescent="0.25">
      <c r="A84" s="265" t="s">
        <v>613</v>
      </c>
      <c r="B84" s="66" t="s">
        <v>171</v>
      </c>
      <c r="C84" s="66">
        <v>43516</v>
      </c>
      <c r="D84" s="66" t="s">
        <v>260</v>
      </c>
      <c r="E84" s="66"/>
      <c r="F84" s="197">
        <v>0</v>
      </c>
      <c r="G84" s="205"/>
    </row>
    <row r="85" spans="1:7" x14ac:dyDescent="0.25">
      <c r="A85" s="265" t="s">
        <v>613</v>
      </c>
      <c r="B85" s="66" t="s">
        <v>171</v>
      </c>
      <c r="C85" s="66">
        <v>43517</v>
      </c>
      <c r="D85" s="66" t="s">
        <v>633</v>
      </c>
      <c r="E85" s="66"/>
      <c r="F85" s="197">
        <v>5650</v>
      </c>
      <c r="G85" s="205" t="s">
        <v>765</v>
      </c>
    </row>
    <row r="86" spans="1:7" x14ac:dyDescent="0.25">
      <c r="A86" s="265" t="s">
        <v>613</v>
      </c>
      <c r="B86" s="66" t="s">
        <v>171</v>
      </c>
      <c r="C86" s="66">
        <v>43518</v>
      </c>
      <c r="D86" s="66" t="s">
        <v>1121</v>
      </c>
      <c r="E86" s="66"/>
      <c r="F86" s="197">
        <v>392686.61</v>
      </c>
      <c r="G86" s="205" t="s">
        <v>634</v>
      </c>
    </row>
    <row r="87" spans="1:7" x14ac:dyDescent="0.25">
      <c r="A87" s="265" t="s">
        <v>613</v>
      </c>
      <c r="B87" s="66" t="s">
        <v>171</v>
      </c>
      <c r="C87" s="66">
        <v>43519</v>
      </c>
      <c r="D87" s="66" t="s">
        <v>1121</v>
      </c>
      <c r="E87" s="66"/>
      <c r="F87" s="197">
        <v>183568.59</v>
      </c>
      <c r="G87" s="205" t="s">
        <v>1116</v>
      </c>
    </row>
    <row r="88" spans="1:7" x14ac:dyDescent="0.25">
      <c r="A88" s="265" t="s">
        <v>613</v>
      </c>
      <c r="B88" s="66" t="s">
        <v>171</v>
      </c>
      <c r="C88" s="66">
        <v>43520</v>
      </c>
      <c r="D88" s="66" t="s">
        <v>1121</v>
      </c>
      <c r="E88" s="66"/>
      <c r="F88" s="197">
        <v>268940.59999999998</v>
      </c>
      <c r="G88" s="205" t="s">
        <v>1116</v>
      </c>
    </row>
    <row r="89" spans="1:7" x14ac:dyDescent="0.25">
      <c r="A89" s="265" t="s">
        <v>615</v>
      </c>
      <c r="B89" s="66" t="s">
        <v>171</v>
      </c>
      <c r="C89" s="66">
        <v>43521</v>
      </c>
      <c r="D89" s="66" t="s">
        <v>1126</v>
      </c>
      <c r="E89" s="66"/>
      <c r="F89" s="197">
        <v>4000</v>
      </c>
      <c r="G89" s="205" t="s">
        <v>735</v>
      </c>
    </row>
    <row r="90" spans="1:7" x14ac:dyDescent="0.25">
      <c r="A90" s="265" t="s">
        <v>615</v>
      </c>
      <c r="B90" s="66" t="s">
        <v>171</v>
      </c>
      <c r="C90" s="66">
        <v>43522</v>
      </c>
      <c r="D90" s="66" t="s">
        <v>635</v>
      </c>
      <c r="E90" s="66"/>
      <c r="F90" s="197">
        <v>7713.33</v>
      </c>
      <c r="G90" s="205" t="s">
        <v>532</v>
      </c>
    </row>
    <row r="91" spans="1:7" x14ac:dyDescent="0.25">
      <c r="A91" s="265" t="s">
        <v>616</v>
      </c>
      <c r="B91" s="66" t="s">
        <v>171</v>
      </c>
      <c r="C91" s="66">
        <v>43523</v>
      </c>
      <c r="D91" s="66" t="s">
        <v>629</v>
      </c>
      <c r="E91" s="66"/>
      <c r="F91" s="197">
        <v>11400</v>
      </c>
      <c r="G91" s="205" t="s">
        <v>765</v>
      </c>
    </row>
    <row r="92" spans="1:7" x14ac:dyDescent="0.25">
      <c r="A92" s="265" t="s">
        <v>617</v>
      </c>
      <c r="B92" s="66" t="s">
        <v>171</v>
      </c>
      <c r="C92" s="66">
        <v>43524</v>
      </c>
      <c r="D92" s="66" t="s">
        <v>1127</v>
      </c>
      <c r="E92" s="66"/>
      <c r="F92" s="197">
        <v>53752.11</v>
      </c>
      <c r="G92" s="205" t="s">
        <v>1128</v>
      </c>
    </row>
    <row r="93" spans="1:7" x14ac:dyDescent="0.25">
      <c r="A93" s="265" t="s">
        <v>617</v>
      </c>
      <c r="B93" s="66" t="s">
        <v>171</v>
      </c>
      <c r="C93" s="66">
        <v>43525</v>
      </c>
      <c r="D93" s="66" t="s">
        <v>641</v>
      </c>
      <c r="E93" s="66"/>
      <c r="F93" s="197">
        <v>95677.69</v>
      </c>
      <c r="G93" s="205" t="s">
        <v>1129</v>
      </c>
    </row>
    <row r="94" spans="1:7" x14ac:dyDescent="0.25">
      <c r="A94" s="265" t="s">
        <v>618</v>
      </c>
      <c r="B94" s="66" t="s">
        <v>171</v>
      </c>
      <c r="C94" s="66">
        <v>43526</v>
      </c>
      <c r="D94" s="66" t="s">
        <v>651</v>
      </c>
      <c r="E94" s="66"/>
      <c r="F94" s="197">
        <v>7175.5</v>
      </c>
      <c r="G94" s="205" t="s">
        <v>765</v>
      </c>
    </row>
    <row r="95" spans="1:7" x14ac:dyDescent="0.25">
      <c r="A95" s="265" t="s">
        <v>618</v>
      </c>
      <c r="B95" s="66" t="s">
        <v>171</v>
      </c>
      <c r="C95" s="66">
        <v>43527</v>
      </c>
      <c r="D95" s="66" t="s">
        <v>49</v>
      </c>
      <c r="E95" s="66"/>
      <c r="F95" s="197">
        <v>234245.53</v>
      </c>
      <c r="G95" s="205" t="s">
        <v>655</v>
      </c>
    </row>
    <row r="96" spans="1:7" x14ac:dyDescent="0.25">
      <c r="A96" s="265" t="s">
        <v>618</v>
      </c>
      <c r="B96" s="66" t="s">
        <v>171</v>
      </c>
      <c r="C96" s="66">
        <v>43528</v>
      </c>
      <c r="D96" s="66" t="s">
        <v>260</v>
      </c>
      <c r="E96" s="66"/>
      <c r="F96" s="197">
        <v>0</v>
      </c>
      <c r="G96" s="205"/>
    </row>
    <row r="97" spans="1:7" x14ac:dyDescent="0.25">
      <c r="A97" s="265" t="s">
        <v>618</v>
      </c>
      <c r="B97" s="66" t="s">
        <v>171</v>
      </c>
      <c r="C97" s="66">
        <v>43529</v>
      </c>
      <c r="D97" s="66" t="s">
        <v>1130</v>
      </c>
      <c r="E97" s="66"/>
      <c r="F97" s="197">
        <v>12076.28</v>
      </c>
      <c r="G97" s="205" t="s">
        <v>654</v>
      </c>
    </row>
    <row r="98" spans="1:7" x14ac:dyDescent="0.25">
      <c r="A98" s="265" t="s">
        <v>618</v>
      </c>
      <c r="B98" s="66" t="s">
        <v>171</v>
      </c>
      <c r="C98" s="66">
        <v>43530</v>
      </c>
      <c r="D98" s="66" t="s">
        <v>1131</v>
      </c>
      <c r="E98" s="66"/>
      <c r="F98" s="197">
        <v>7000</v>
      </c>
      <c r="G98" s="205" t="s">
        <v>735</v>
      </c>
    </row>
    <row r="99" spans="1:7" x14ac:dyDescent="0.25">
      <c r="A99" s="265" t="s">
        <v>623</v>
      </c>
      <c r="B99" s="66" t="s">
        <v>171</v>
      </c>
      <c r="C99" s="66">
        <v>43531</v>
      </c>
      <c r="D99" s="66" t="s">
        <v>392</v>
      </c>
      <c r="E99" s="66"/>
      <c r="F99" s="197">
        <v>28202</v>
      </c>
      <c r="G99" s="205">
        <v>90</v>
      </c>
    </row>
    <row r="100" spans="1:7" x14ac:dyDescent="0.25">
      <c r="A100" s="265" t="s">
        <v>623</v>
      </c>
      <c r="B100" s="66" t="s">
        <v>171</v>
      </c>
      <c r="C100" s="66">
        <v>43532</v>
      </c>
      <c r="D100" s="66" t="s">
        <v>593</v>
      </c>
      <c r="E100" s="66"/>
      <c r="F100" s="197">
        <v>38000</v>
      </c>
      <c r="G100" s="205" t="s">
        <v>1132</v>
      </c>
    </row>
    <row r="101" spans="1:7" x14ac:dyDescent="0.25">
      <c r="A101" s="265" t="s">
        <v>623</v>
      </c>
      <c r="B101" s="66" t="s">
        <v>171</v>
      </c>
      <c r="C101" s="66">
        <v>43533</v>
      </c>
      <c r="D101" s="66" t="s">
        <v>1133</v>
      </c>
      <c r="E101" s="66"/>
      <c r="F101" s="197">
        <v>5000</v>
      </c>
      <c r="G101" s="205" t="s">
        <v>100</v>
      </c>
    </row>
    <row r="102" spans="1:7" x14ac:dyDescent="0.25">
      <c r="A102" s="265" t="s">
        <v>623</v>
      </c>
      <c r="B102" s="66" t="s">
        <v>171</v>
      </c>
      <c r="C102" s="66">
        <v>43534</v>
      </c>
      <c r="D102" s="66" t="s">
        <v>652</v>
      </c>
      <c r="E102" s="66"/>
      <c r="F102" s="197">
        <v>5000</v>
      </c>
      <c r="G102" s="205" t="s">
        <v>100</v>
      </c>
    </row>
    <row r="103" spans="1:7" x14ac:dyDescent="0.25">
      <c r="A103" s="265" t="s">
        <v>623</v>
      </c>
      <c r="B103" s="66" t="s">
        <v>171</v>
      </c>
      <c r="C103" s="66">
        <v>43535</v>
      </c>
      <c r="D103" s="66" t="s">
        <v>1115</v>
      </c>
      <c r="E103" s="66"/>
      <c r="F103" s="197">
        <v>1623.6</v>
      </c>
      <c r="G103" s="205" t="s">
        <v>765</v>
      </c>
    </row>
    <row r="104" spans="1:7" x14ac:dyDescent="0.25">
      <c r="A104" s="265" t="s">
        <v>623</v>
      </c>
      <c r="B104" s="66" t="s">
        <v>171</v>
      </c>
      <c r="C104" s="66">
        <v>43536</v>
      </c>
      <c r="D104" s="66" t="s">
        <v>1134</v>
      </c>
      <c r="E104" s="66"/>
      <c r="F104" s="197">
        <v>3000</v>
      </c>
      <c r="G104" s="205" t="s">
        <v>232</v>
      </c>
    </row>
    <row r="105" spans="1:7" x14ac:dyDescent="0.25">
      <c r="A105" s="265" t="s">
        <v>623</v>
      </c>
      <c r="B105" s="66" t="s">
        <v>171</v>
      </c>
      <c r="C105" s="66">
        <v>43537</v>
      </c>
      <c r="D105" s="66" t="s">
        <v>1135</v>
      </c>
      <c r="E105" s="66"/>
      <c r="F105" s="197">
        <v>26600</v>
      </c>
      <c r="G105" s="205" t="s">
        <v>1129</v>
      </c>
    </row>
    <row r="106" spans="1:7" x14ac:dyDescent="0.25">
      <c r="A106" s="265" t="s">
        <v>623</v>
      </c>
      <c r="B106" s="66" t="s">
        <v>171</v>
      </c>
      <c r="C106" s="66">
        <v>43538</v>
      </c>
      <c r="D106" s="66" t="s">
        <v>1136</v>
      </c>
      <c r="E106" s="66"/>
      <c r="F106" s="197">
        <v>5180</v>
      </c>
      <c r="G106" s="205" t="s">
        <v>1129</v>
      </c>
    </row>
    <row r="107" spans="1:7" x14ac:dyDescent="0.25">
      <c r="A107" s="265" t="s">
        <v>623</v>
      </c>
      <c r="B107" s="66" t="s">
        <v>171</v>
      </c>
      <c r="C107" s="66">
        <v>43539</v>
      </c>
      <c r="D107" s="66" t="s">
        <v>1137</v>
      </c>
      <c r="E107" s="66"/>
      <c r="F107" s="197">
        <v>6624</v>
      </c>
      <c r="G107" s="205" t="s">
        <v>1129</v>
      </c>
    </row>
    <row r="108" spans="1:7" x14ac:dyDescent="0.25">
      <c r="A108" s="265" t="s">
        <v>623</v>
      </c>
      <c r="B108" s="66" t="s">
        <v>171</v>
      </c>
      <c r="C108" s="66">
        <v>43540</v>
      </c>
      <c r="D108" s="66" t="s">
        <v>1119</v>
      </c>
      <c r="E108" s="66"/>
      <c r="F108" s="197">
        <v>298073.53999999998</v>
      </c>
      <c r="G108" s="205" t="s">
        <v>1129</v>
      </c>
    </row>
    <row r="109" spans="1:7" x14ac:dyDescent="0.25">
      <c r="A109" s="265" t="s">
        <v>623</v>
      </c>
      <c r="B109" s="66" t="s">
        <v>171</v>
      </c>
      <c r="C109" s="66">
        <v>43541</v>
      </c>
      <c r="D109" s="66" t="s">
        <v>653</v>
      </c>
      <c r="E109" s="66"/>
      <c r="F109" s="197">
        <v>76275</v>
      </c>
      <c r="G109" s="205" t="s">
        <v>765</v>
      </c>
    </row>
    <row r="110" spans="1:7" x14ac:dyDescent="0.25">
      <c r="A110" s="265" t="s">
        <v>623</v>
      </c>
      <c r="B110" s="66" t="s">
        <v>171</v>
      </c>
      <c r="C110" s="66">
        <v>43542</v>
      </c>
      <c r="D110" s="66" t="s">
        <v>85</v>
      </c>
      <c r="E110" s="66"/>
      <c r="F110" s="197">
        <v>10200.959999999999</v>
      </c>
      <c r="G110" s="205" t="s">
        <v>589</v>
      </c>
    </row>
    <row r="111" spans="1:7" x14ac:dyDescent="0.25">
      <c r="A111" s="265" t="s">
        <v>624</v>
      </c>
      <c r="B111" s="66" t="s">
        <v>171</v>
      </c>
      <c r="C111" s="66">
        <v>43543</v>
      </c>
      <c r="D111" s="66" t="s">
        <v>48</v>
      </c>
      <c r="E111" s="66"/>
      <c r="F111" s="197">
        <v>2193149.5099999998</v>
      </c>
      <c r="G111" s="205" t="s">
        <v>1138</v>
      </c>
    </row>
    <row r="112" spans="1:7" x14ac:dyDescent="0.25">
      <c r="A112" s="265" t="s">
        <v>656</v>
      </c>
      <c r="B112" s="66" t="s">
        <v>171</v>
      </c>
      <c r="C112" s="66">
        <v>43544</v>
      </c>
      <c r="D112" s="66" t="s">
        <v>135</v>
      </c>
      <c r="E112" s="66"/>
      <c r="F112" s="197">
        <v>12329.35</v>
      </c>
      <c r="G112" s="205" t="s">
        <v>737</v>
      </c>
    </row>
    <row r="113" spans="1:7" x14ac:dyDescent="0.25">
      <c r="A113" s="265" t="s">
        <v>656</v>
      </c>
      <c r="B113" s="66" t="s">
        <v>171</v>
      </c>
      <c r="C113" s="66">
        <v>43545</v>
      </c>
      <c r="D113" s="66" t="s">
        <v>260</v>
      </c>
      <c r="E113" s="66"/>
      <c r="F113" s="197">
        <v>0</v>
      </c>
      <c r="G113" s="205"/>
    </row>
    <row r="114" spans="1:7" x14ac:dyDescent="0.25">
      <c r="A114" s="265" t="s">
        <v>656</v>
      </c>
      <c r="B114" s="66" t="s">
        <v>171</v>
      </c>
      <c r="C114" s="66">
        <v>43546</v>
      </c>
      <c r="D114" s="66" t="s">
        <v>260</v>
      </c>
      <c r="E114" s="66"/>
      <c r="F114" s="197">
        <v>0</v>
      </c>
      <c r="G114" s="205"/>
    </row>
    <row r="115" spans="1:7" x14ac:dyDescent="0.25">
      <c r="A115" s="265" t="s">
        <v>625</v>
      </c>
      <c r="B115" s="66" t="s">
        <v>171</v>
      </c>
      <c r="C115" s="66">
        <v>43547</v>
      </c>
      <c r="D115" s="66" t="s">
        <v>657</v>
      </c>
      <c r="E115" s="66"/>
      <c r="F115" s="197">
        <v>157700</v>
      </c>
      <c r="G115" s="205" t="s">
        <v>765</v>
      </c>
    </row>
    <row r="116" spans="1:7" x14ac:dyDescent="0.25">
      <c r="A116" s="266"/>
      <c r="B116" s="66"/>
      <c r="C116" s="66"/>
      <c r="D116" s="12" t="s">
        <v>77</v>
      </c>
      <c r="E116" s="66"/>
      <c r="F116" s="198">
        <f>SUM(F50:F115)</f>
        <v>6241740.5399999991</v>
      </c>
      <c r="G116" s="205"/>
    </row>
    <row r="117" spans="1:7" x14ac:dyDescent="0.25">
      <c r="A117" s="266"/>
      <c r="B117" s="66"/>
      <c r="C117" s="66"/>
      <c r="D117" s="12" t="s">
        <v>65</v>
      </c>
      <c r="E117" s="66"/>
      <c r="F117" s="198">
        <f>+F116</f>
        <v>6241740.5399999991</v>
      </c>
      <c r="G117" s="205"/>
    </row>
    <row r="118" spans="1:7" x14ac:dyDescent="0.25">
      <c r="A118" s="267"/>
      <c r="B118" s="225"/>
      <c r="C118" s="225"/>
      <c r="D118" s="106"/>
      <c r="E118" s="225"/>
      <c r="F118" s="226"/>
      <c r="G118" s="227"/>
    </row>
    <row r="119" spans="1:7" ht="15.75" thickBot="1" x14ac:dyDescent="0.3">
      <c r="A119" s="207"/>
      <c r="B119" s="225"/>
      <c r="C119" s="208"/>
      <c r="D119" s="209" t="s">
        <v>127</v>
      </c>
      <c r="E119" s="225"/>
      <c r="F119" s="219">
        <f>+F117</f>
        <v>6241740.5399999991</v>
      </c>
      <c r="G119" s="227"/>
    </row>
    <row r="120" spans="1:7" x14ac:dyDescent="0.25">
      <c r="A120" s="271"/>
      <c r="B120" s="66"/>
      <c r="C120" s="271"/>
      <c r="D120" s="272"/>
      <c r="E120" s="66"/>
      <c r="F120" s="273"/>
      <c r="G120" s="66"/>
    </row>
    <row r="121" spans="1:7" s="280" customFormat="1" x14ac:dyDescent="0.25">
      <c r="A121" s="277"/>
      <c r="B121" s="289"/>
      <c r="C121" s="277"/>
      <c r="D121" s="278" t="s">
        <v>650</v>
      </c>
      <c r="E121" s="289"/>
      <c r="F121" s="279"/>
      <c r="G121" s="184"/>
    </row>
    <row r="122" spans="1:7" s="276" customFormat="1" x14ac:dyDescent="0.25">
      <c r="A122" s="290" t="s">
        <v>613</v>
      </c>
      <c r="B122" s="184" t="s">
        <v>20</v>
      </c>
      <c r="C122" s="291">
        <v>1</v>
      </c>
      <c r="D122" s="283" t="s">
        <v>711</v>
      </c>
      <c r="E122" s="184"/>
      <c r="F122" s="275">
        <v>758386</v>
      </c>
      <c r="G122" s="184"/>
    </row>
    <row r="123" spans="1:7" s="276" customFormat="1" x14ac:dyDescent="0.25">
      <c r="A123" s="290"/>
      <c r="B123" s="184"/>
      <c r="C123" s="291"/>
      <c r="D123" s="274" t="s">
        <v>1139</v>
      </c>
      <c r="E123" s="184"/>
      <c r="F123" s="275">
        <f>+F122</f>
        <v>758386</v>
      </c>
      <c r="G123" s="184"/>
    </row>
    <row r="124" spans="1:7" s="276" customFormat="1" x14ac:dyDescent="0.25">
      <c r="A124" s="290"/>
      <c r="B124" s="184"/>
      <c r="C124" s="291"/>
      <c r="D124" s="274"/>
      <c r="E124" s="184"/>
      <c r="F124" s="275"/>
      <c r="G124" s="184"/>
    </row>
    <row r="125" spans="1:7" s="298" customFormat="1" ht="14.25" customHeight="1" thickBot="1" x14ac:dyDescent="0.3">
      <c r="A125" s="292"/>
      <c r="B125" s="293"/>
      <c r="C125" s="294"/>
      <c r="D125" s="295" t="s">
        <v>72</v>
      </c>
      <c r="E125" s="293"/>
      <c r="F125" s="296"/>
      <c r="G125" s="297"/>
    </row>
    <row r="126" spans="1:7" x14ac:dyDescent="0.25">
      <c r="A126" s="299">
        <v>44621</v>
      </c>
      <c r="B126" s="282" t="s">
        <v>20</v>
      </c>
      <c r="C126" s="282"/>
      <c r="D126" s="284" t="s">
        <v>53</v>
      </c>
      <c r="E126" s="66"/>
      <c r="F126" s="286">
        <v>298914</v>
      </c>
      <c r="G126" s="281"/>
    </row>
    <row r="127" spans="1:7" ht="15.75" thickBot="1" x14ac:dyDescent="0.3">
      <c r="A127" s="207"/>
      <c r="B127" s="208"/>
      <c r="C127" s="208"/>
      <c r="D127" s="285" t="s">
        <v>60</v>
      </c>
      <c r="E127" s="66"/>
      <c r="F127" s="287">
        <f>+F126</f>
        <v>298914</v>
      </c>
      <c r="G127" s="210"/>
    </row>
    <row r="128" spans="1:7" s="1" customFormat="1" ht="14.25" customHeight="1" thickBot="1" x14ac:dyDescent="0.3">
      <c r="A128" s="220"/>
      <c r="B128" s="221"/>
      <c r="C128" s="221"/>
      <c r="D128" s="263" t="s">
        <v>71</v>
      </c>
      <c r="E128" s="288"/>
      <c r="F128" s="221"/>
      <c r="G128" s="211"/>
    </row>
    <row r="129" spans="1:7" x14ac:dyDescent="0.25">
      <c r="A129" s="200">
        <v>44743</v>
      </c>
      <c r="B129" s="201" t="s">
        <v>20</v>
      </c>
      <c r="C129" s="201">
        <v>4758</v>
      </c>
      <c r="D129" s="201" t="s">
        <v>113</v>
      </c>
      <c r="E129" s="201"/>
      <c r="F129" s="202">
        <v>2000</v>
      </c>
      <c r="G129" s="203" t="s">
        <v>112</v>
      </c>
    </row>
    <row r="130" spans="1:7" x14ac:dyDescent="0.25">
      <c r="A130" s="204">
        <v>44743</v>
      </c>
      <c r="B130" s="66" t="s">
        <v>20</v>
      </c>
      <c r="C130" s="66">
        <v>4759</v>
      </c>
      <c r="D130" s="66" t="s">
        <v>113</v>
      </c>
      <c r="E130" s="66"/>
      <c r="F130" s="197">
        <v>4150</v>
      </c>
      <c r="G130" s="205" t="s">
        <v>83</v>
      </c>
    </row>
    <row r="131" spans="1:7" x14ac:dyDescent="0.25">
      <c r="A131" s="204">
        <v>44743</v>
      </c>
      <c r="B131" s="66" t="s">
        <v>20</v>
      </c>
      <c r="C131" s="66">
        <v>4760</v>
      </c>
      <c r="D131" s="66" t="s">
        <v>279</v>
      </c>
      <c r="E131" s="66"/>
      <c r="F131" s="197">
        <v>100570</v>
      </c>
      <c r="G131" s="205" t="s">
        <v>765</v>
      </c>
    </row>
    <row r="132" spans="1:7" x14ac:dyDescent="0.25">
      <c r="A132" s="204">
        <v>44743</v>
      </c>
      <c r="B132" s="66" t="s">
        <v>20</v>
      </c>
      <c r="C132" s="66">
        <v>4761</v>
      </c>
      <c r="D132" s="66" t="s">
        <v>1140</v>
      </c>
      <c r="E132" s="66"/>
      <c r="F132" s="197">
        <v>3854.98</v>
      </c>
      <c r="G132" s="205" t="s">
        <v>1141</v>
      </c>
    </row>
    <row r="133" spans="1:7" x14ac:dyDescent="0.25">
      <c r="A133" s="204">
        <v>44743</v>
      </c>
      <c r="B133" s="66" t="s">
        <v>20</v>
      </c>
      <c r="C133" s="66">
        <v>4762</v>
      </c>
      <c r="D133" s="66" t="s">
        <v>110</v>
      </c>
      <c r="E133" s="66"/>
      <c r="F133" s="197">
        <v>60330.51</v>
      </c>
      <c r="G133" s="205" t="s">
        <v>765</v>
      </c>
    </row>
    <row r="134" spans="1:7" x14ac:dyDescent="0.25">
      <c r="A134" s="204">
        <v>44743</v>
      </c>
      <c r="B134" s="66" t="s">
        <v>20</v>
      </c>
      <c r="C134" s="66">
        <v>4763</v>
      </c>
      <c r="D134" s="66" t="s">
        <v>98</v>
      </c>
      <c r="E134" s="66"/>
      <c r="F134" s="197">
        <v>25707</v>
      </c>
      <c r="G134" s="205" t="s">
        <v>765</v>
      </c>
    </row>
    <row r="135" spans="1:7" x14ac:dyDescent="0.25">
      <c r="A135" s="204">
        <v>44743</v>
      </c>
      <c r="B135" s="66" t="s">
        <v>20</v>
      </c>
      <c r="C135" s="66">
        <v>4764</v>
      </c>
      <c r="D135" s="66" t="s">
        <v>94</v>
      </c>
      <c r="E135" s="66"/>
      <c r="F135" s="197">
        <v>11688.7</v>
      </c>
      <c r="G135" s="205" t="s">
        <v>765</v>
      </c>
    </row>
    <row r="136" spans="1:7" x14ac:dyDescent="0.25">
      <c r="A136" s="204">
        <v>44743</v>
      </c>
      <c r="B136" s="66" t="s">
        <v>20</v>
      </c>
      <c r="C136" s="66">
        <v>4765</v>
      </c>
      <c r="D136" s="66" t="s">
        <v>103</v>
      </c>
      <c r="E136" s="66"/>
      <c r="F136" s="197">
        <v>3084.9</v>
      </c>
      <c r="G136" s="205" t="s">
        <v>765</v>
      </c>
    </row>
    <row r="137" spans="1:7" x14ac:dyDescent="0.25">
      <c r="A137" s="204">
        <v>44743</v>
      </c>
      <c r="B137" s="66" t="s">
        <v>20</v>
      </c>
      <c r="C137" s="66">
        <v>4766</v>
      </c>
      <c r="D137" s="66" t="s">
        <v>170</v>
      </c>
      <c r="E137" s="66"/>
      <c r="F137" s="197">
        <v>4186.6499999999996</v>
      </c>
      <c r="G137" s="205" t="s">
        <v>765</v>
      </c>
    </row>
    <row r="138" spans="1:7" x14ac:dyDescent="0.25">
      <c r="A138" s="204">
        <v>44743</v>
      </c>
      <c r="B138" s="66" t="s">
        <v>20</v>
      </c>
      <c r="C138" s="66">
        <v>4767</v>
      </c>
      <c r="D138" s="66" t="s">
        <v>138</v>
      </c>
      <c r="E138" s="66"/>
      <c r="F138" s="197">
        <v>45572.45</v>
      </c>
      <c r="G138" s="205" t="s">
        <v>765</v>
      </c>
    </row>
    <row r="139" spans="1:7" x14ac:dyDescent="0.25">
      <c r="A139" s="204">
        <v>44743</v>
      </c>
      <c r="B139" s="66" t="s">
        <v>20</v>
      </c>
      <c r="C139" s="66">
        <v>4768</v>
      </c>
      <c r="D139" s="66" t="s">
        <v>1142</v>
      </c>
      <c r="E139" s="66"/>
      <c r="F139" s="197">
        <v>114826.02</v>
      </c>
      <c r="G139" s="205" t="s">
        <v>765</v>
      </c>
    </row>
    <row r="140" spans="1:7" x14ac:dyDescent="0.25">
      <c r="A140" s="204">
        <v>44743</v>
      </c>
      <c r="B140" s="66" t="s">
        <v>20</v>
      </c>
      <c r="C140" s="66">
        <v>4769</v>
      </c>
      <c r="D140" s="66" t="s">
        <v>1143</v>
      </c>
      <c r="E140" s="66"/>
      <c r="F140" s="197">
        <v>2750</v>
      </c>
      <c r="G140" s="205" t="s">
        <v>112</v>
      </c>
    </row>
    <row r="141" spans="1:7" x14ac:dyDescent="0.25">
      <c r="A141" s="204">
        <v>44743</v>
      </c>
      <c r="B141" s="66" t="s">
        <v>20</v>
      </c>
      <c r="C141" s="66">
        <v>4770</v>
      </c>
      <c r="D141" s="66" t="s">
        <v>1144</v>
      </c>
      <c r="E141" s="66"/>
      <c r="F141" s="197">
        <v>2050</v>
      </c>
      <c r="G141" s="205" t="s">
        <v>112</v>
      </c>
    </row>
    <row r="142" spans="1:7" x14ac:dyDescent="0.25">
      <c r="A142" s="265" t="s">
        <v>613</v>
      </c>
      <c r="B142" s="66" t="s">
        <v>20</v>
      </c>
      <c r="C142" s="66">
        <v>4771</v>
      </c>
      <c r="D142" s="66" t="s">
        <v>636</v>
      </c>
      <c r="E142" s="66"/>
      <c r="F142" s="197">
        <v>5000</v>
      </c>
      <c r="G142" s="205" t="s">
        <v>792</v>
      </c>
    </row>
    <row r="143" spans="1:7" x14ac:dyDescent="0.25">
      <c r="A143" s="265" t="s">
        <v>613</v>
      </c>
      <c r="B143" s="66" t="s">
        <v>20</v>
      </c>
      <c r="C143" s="66">
        <v>4772</v>
      </c>
      <c r="D143" s="66" t="s">
        <v>637</v>
      </c>
      <c r="E143" s="66"/>
      <c r="F143" s="197">
        <v>3100</v>
      </c>
      <c r="G143" s="205" t="s">
        <v>112</v>
      </c>
    </row>
    <row r="144" spans="1:7" x14ac:dyDescent="0.25">
      <c r="A144" s="265" t="s">
        <v>613</v>
      </c>
      <c r="B144" s="66" t="s">
        <v>20</v>
      </c>
      <c r="C144" s="66">
        <v>4773</v>
      </c>
      <c r="D144" s="66" t="s">
        <v>1069</v>
      </c>
      <c r="E144" s="66"/>
      <c r="F144" s="197">
        <v>8920</v>
      </c>
      <c r="G144" s="205" t="s">
        <v>112</v>
      </c>
    </row>
    <row r="145" spans="1:7" x14ac:dyDescent="0.25">
      <c r="A145" s="265" t="s">
        <v>613</v>
      </c>
      <c r="B145" s="66" t="s">
        <v>20</v>
      </c>
      <c r="C145" s="66">
        <v>4774</v>
      </c>
      <c r="D145" s="66" t="s">
        <v>1069</v>
      </c>
      <c r="E145" s="66"/>
      <c r="F145" s="197">
        <v>13380</v>
      </c>
      <c r="G145" s="205" t="s">
        <v>112</v>
      </c>
    </row>
    <row r="146" spans="1:7" x14ac:dyDescent="0.25">
      <c r="A146" s="265" t="s">
        <v>613</v>
      </c>
      <c r="B146" s="66" t="s">
        <v>20</v>
      </c>
      <c r="C146" s="66">
        <v>4775</v>
      </c>
      <c r="D146" s="66" t="s">
        <v>1069</v>
      </c>
      <c r="E146" s="66"/>
      <c r="F146" s="197">
        <v>8920</v>
      </c>
      <c r="G146" s="205" t="s">
        <v>112</v>
      </c>
    </row>
    <row r="147" spans="1:7" x14ac:dyDescent="0.25">
      <c r="A147" s="265" t="s">
        <v>615</v>
      </c>
      <c r="B147" s="66" t="s">
        <v>20</v>
      </c>
      <c r="C147" s="66">
        <v>4776</v>
      </c>
      <c r="D147" s="66" t="s">
        <v>638</v>
      </c>
      <c r="E147" s="66"/>
      <c r="F147" s="197">
        <v>7000</v>
      </c>
      <c r="G147" s="205" t="s">
        <v>1145</v>
      </c>
    </row>
    <row r="148" spans="1:7" x14ac:dyDescent="0.25">
      <c r="A148" s="265" t="s">
        <v>615</v>
      </c>
      <c r="B148" s="66" t="s">
        <v>20</v>
      </c>
      <c r="C148" s="66">
        <v>4777</v>
      </c>
      <c r="D148" s="66" t="s">
        <v>1146</v>
      </c>
      <c r="E148" s="66"/>
      <c r="F148" s="197">
        <v>76882.31</v>
      </c>
      <c r="G148" s="205" t="s">
        <v>765</v>
      </c>
    </row>
    <row r="149" spans="1:7" x14ac:dyDescent="0.25">
      <c r="A149" s="265" t="s">
        <v>615</v>
      </c>
      <c r="B149" s="66" t="s">
        <v>20</v>
      </c>
      <c r="C149" s="66">
        <v>4778</v>
      </c>
      <c r="D149" s="66" t="s">
        <v>162</v>
      </c>
      <c r="E149" s="66"/>
      <c r="F149" s="197">
        <v>42877.75</v>
      </c>
      <c r="G149" s="205" t="s">
        <v>765</v>
      </c>
    </row>
    <row r="150" spans="1:7" x14ac:dyDescent="0.25">
      <c r="A150" s="265" t="s">
        <v>615</v>
      </c>
      <c r="B150" s="66" t="s">
        <v>20</v>
      </c>
      <c r="C150" s="66">
        <v>4779</v>
      </c>
      <c r="D150" s="66" t="s">
        <v>214</v>
      </c>
      <c r="E150" s="66"/>
      <c r="F150" s="197">
        <v>35662.04</v>
      </c>
      <c r="G150" s="205" t="s">
        <v>765</v>
      </c>
    </row>
    <row r="151" spans="1:7" x14ac:dyDescent="0.25">
      <c r="A151" s="265" t="s">
        <v>615</v>
      </c>
      <c r="B151" s="66" t="s">
        <v>20</v>
      </c>
      <c r="C151" s="66">
        <v>4780</v>
      </c>
      <c r="D151" s="66" t="s">
        <v>256</v>
      </c>
      <c r="E151" s="66"/>
      <c r="F151" s="197">
        <v>6027.55</v>
      </c>
      <c r="G151" s="205" t="s">
        <v>765</v>
      </c>
    </row>
    <row r="152" spans="1:7" x14ac:dyDescent="0.25">
      <c r="A152" s="265" t="s">
        <v>615</v>
      </c>
      <c r="B152" s="66" t="s">
        <v>20</v>
      </c>
      <c r="C152" s="66">
        <v>4781</v>
      </c>
      <c r="D152" s="66" t="s">
        <v>256</v>
      </c>
      <c r="E152" s="66"/>
      <c r="F152" s="197">
        <v>6299.92</v>
      </c>
      <c r="G152" s="205" t="s">
        <v>765</v>
      </c>
    </row>
    <row r="153" spans="1:7" x14ac:dyDescent="0.25">
      <c r="A153" s="265" t="s">
        <v>615</v>
      </c>
      <c r="B153" s="66" t="s">
        <v>20</v>
      </c>
      <c r="C153" s="66">
        <v>4782</v>
      </c>
      <c r="D153" s="66" t="s">
        <v>256</v>
      </c>
      <c r="E153" s="66"/>
      <c r="F153" s="197">
        <v>11453.13</v>
      </c>
      <c r="G153" s="205" t="s">
        <v>765</v>
      </c>
    </row>
    <row r="154" spans="1:7" x14ac:dyDescent="0.25">
      <c r="A154" s="265" t="s">
        <v>615</v>
      </c>
      <c r="B154" s="66" t="s">
        <v>20</v>
      </c>
      <c r="C154" s="66">
        <v>4783</v>
      </c>
      <c r="D154" s="66" t="s">
        <v>1142</v>
      </c>
      <c r="E154" s="66"/>
      <c r="F154" s="197">
        <v>2143.94</v>
      </c>
      <c r="G154" s="205" t="s">
        <v>765</v>
      </c>
    </row>
    <row r="155" spans="1:7" x14ac:dyDescent="0.25">
      <c r="A155" s="265" t="s">
        <v>615</v>
      </c>
      <c r="B155" s="66" t="s">
        <v>20</v>
      </c>
      <c r="C155" s="66">
        <v>4784</v>
      </c>
      <c r="D155" s="66" t="s">
        <v>80</v>
      </c>
      <c r="E155" s="66"/>
      <c r="F155" s="197">
        <v>60896.83</v>
      </c>
      <c r="G155" s="205" t="s">
        <v>765</v>
      </c>
    </row>
    <row r="156" spans="1:7" x14ac:dyDescent="0.25">
      <c r="A156" s="265" t="s">
        <v>615</v>
      </c>
      <c r="B156" s="66" t="s">
        <v>20</v>
      </c>
      <c r="C156" s="66">
        <v>4785</v>
      </c>
      <c r="D156" s="66" t="s">
        <v>639</v>
      </c>
      <c r="E156" s="66"/>
      <c r="F156" s="197">
        <v>37190</v>
      </c>
      <c r="G156" s="205" t="s">
        <v>765</v>
      </c>
    </row>
    <row r="157" spans="1:7" x14ac:dyDescent="0.25">
      <c r="A157" s="265" t="s">
        <v>615</v>
      </c>
      <c r="B157" s="66" t="s">
        <v>20</v>
      </c>
      <c r="C157" s="66">
        <v>4786</v>
      </c>
      <c r="D157" s="66" t="s">
        <v>161</v>
      </c>
      <c r="E157" s="66"/>
      <c r="F157" s="197">
        <v>90400</v>
      </c>
      <c r="G157" s="205" t="s">
        <v>1147</v>
      </c>
    </row>
    <row r="158" spans="1:7" x14ac:dyDescent="0.25">
      <c r="A158" s="265" t="s">
        <v>615</v>
      </c>
      <c r="B158" s="66" t="s">
        <v>20</v>
      </c>
      <c r="C158" s="66">
        <v>4787</v>
      </c>
      <c r="D158" s="66" t="s">
        <v>640</v>
      </c>
      <c r="E158" s="66"/>
      <c r="F158" s="197">
        <v>91673.600000000006</v>
      </c>
      <c r="G158" s="205" t="s">
        <v>765</v>
      </c>
    </row>
    <row r="159" spans="1:7" x14ac:dyDescent="0.25">
      <c r="A159" s="265" t="s">
        <v>615</v>
      </c>
      <c r="B159" s="66" t="s">
        <v>20</v>
      </c>
      <c r="C159" s="66">
        <v>4788</v>
      </c>
      <c r="D159" s="66" t="s">
        <v>640</v>
      </c>
      <c r="E159" s="66"/>
      <c r="F159" s="197">
        <v>48814.7</v>
      </c>
      <c r="G159" s="205" t="s">
        <v>765</v>
      </c>
    </row>
    <row r="160" spans="1:7" x14ac:dyDescent="0.25">
      <c r="A160" s="265" t="s">
        <v>616</v>
      </c>
      <c r="B160" s="66" t="s">
        <v>20</v>
      </c>
      <c r="C160" s="66">
        <v>4789</v>
      </c>
      <c r="D160" s="66" t="s">
        <v>138</v>
      </c>
      <c r="E160" s="66"/>
      <c r="F160" s="197">
        <v>40828.15</v>
      </c>
      <c r="G160" s="205" t="s">
        <v>765</v>
      </c>
    </row>
    <row r="161" spans="1:7" x14ac:dyDescent="0.25">
      <c r="A161" s="265" t="s">
        <v>616</v>
      </c>
      <c r="B161" s="66" t="s">
        <v>20</v>
      </c>
      <c r="C161" s="66">
        <v>4790</v>
      </c>
      <c r="D161" s="66" t="s">
        <v>592</v>
      </c>
      <c r="E161" s="66"/>
      <c r="F161" s="197">
        <v>1145.5999999999999</v>
      </c>
      <c r="G161" s="205" t="s">
        <v>765</v>
      </c>
    </row>
    <row r="162" spans="1:7" x14ac:dyDescent="0.25">
      <c r="A162" s="265" t="s">
        <v>616</v>
      </c>
      <c r="B162" s="66" t="s">
        <v>20</v>
      </c>
      <c r="C162" s="66">
        <v>4791</v>
      </c>
      <c r="D162" s="66" t="s">
        <v>214</v>
      </c>
      <c r="E162" s="66"/>
      <c r="F162" s="197">
        <v>8237.89</v>
      </c>
      <c r="G162" s="205" t="s">
        <v>1147</v>
      </c>
    </row>
    <row r="163" spans="1:7" x14ac:dyDescent="0.25">
      <c r="A163" s="265" t="s">
        <v>616</v>
      </c>
      <c r="B163" s="66" t="s">
        <v>20</v>
      </c>
      <c r="C163" s="66">
        <v>4792</v>
      </c>
      <c r="D163" s="66" t="s">
        <v>170</v>
      </c>
      <c r="E163" s="66"/>
      <c r="F163" s="197">
        <v>83337.5</v>
      </c>
      <c r="G163" s="205" t="s">
        <v>765</v>
      </c>
    </row>
    <row r="164" spans="1:7" x14ac:dyDescent="0.25">
      <c r="A164" s="265" t="s">
        <v>616</v>
      </c>
      <c r="B164" s="66" t="s">
        <v>20</v>
      </c>
      <c r="C164" s="66">
        <v>4793</v>
      </c>
      <c r="D164" s="66" t="s">
        <v>643</v>
      </c>
      <c r="E164" s="66"/>
      <c r="F164" s="197">
        <v>53200</v>
      </c>
      <c r="G164" s="205" t="s">
        <v>765</v>
      </c>
    </row>
    <row r="165" spans="1:7" x14ac:dyDescent="0.25">
      <c r="A165" s="265" t="s">
        <v>616</v>
      </c>
      <c r="B165" s="66" t="s">
        <v>20</v>
      </c>
      <c r="C165" s="66">
        <v>4794</v>
      </c>
      <c r="D165" s="66" t="s">
        <v>170</v>
      </c>
      <c r="E165" s="66"/>
      <c r="F165" s="197">
        <v>1892.75</v>
      </c>
      <c r="G165" s="205" t="s">
        <v>1147</v>
      </c>
    </row>
    <row r="166" spans="1:7" x14ac:dyDescent="0.25">
      <c r="A166" s="265" t="s">
        <v>616</v>
      </c>
      <c r="B166" s="66" t="s">
        <v>20</v>
      </c>
      <c r="C166" s="66">
        <v>4795</v>
      </c>
      <c r="D166" s="66" t="s">
        <v>214</v>
      </c>
      <c r="E166" s="66"/>
      <c r="F166" s="197">
        <v>8019.55</v>
      </c>
      <c r="G166" s="205" t="s">
        <v>765</v>
      </c>
    </row>
    <row r="167" spans="1:7" x14ac:dyDescent="0.25">
      <c r="A167" s="265" t="s">
        <v>616</v>
      </c>
      <c r="B167" s="66" t="s">
        <v>20</v>
      </c>
      <c r="C167" s="66">
        <v>4796</v>
      </c>
      <c r="D167" s="66" t="s">
        <v>644</v>
      </c>
      <c r="E167" s="66"/>
      <c r="F167" s="197">
        <v>3789.68</v>
      </c>
      <c r="G167" s="205" t="s">
        <v>1147</v>
      </c>
    </row>
    <row r="168" spans="1:7" x14ac:dyDescent="0.25">
      <c r="A168" s="265" t="s">
        <v>616</v>
      </c>
      <c r="B168" s="66" t="s">
        <v>20</v>
      </c>
      <c r="C168" s="66">
        <v>4797</v>
      </c>
      <c r="D168" s="66" t="s">
        <v>80</v>
      </c>
      <c r="E168" s="66"/>
      <c r="F168" s="197">
        <v>28137</v>
      </c>
      <c r="G168" s="205" t="s">
        <v>1147</v>
      </c>
    </row>
    <row r="169" spans="1:7" x14ac:dyDescent="0.25">
      <c r="A169" s="265" t="s">
        <v>616</v>
      </c>
      <c r="B169" s="66" t="s">
        <v>20</v>
      </c>
      <c r="C169" s="66">
        <v>4798</v>
      </c>
      <c r="D169" s="66" t="s">
        <v>645</v>
      </c>
      <c r="E169" s="66"/>
      <c r="F169" s="197">
        <v>38928.5</v>
      </c>
      <c r="G169" s="205" t="s">
        <v>1147</v>
      </c>
    </row>
    <row r="170" spans="1:7" x14ac:dyDescent="0.25">
      <c r="A170" s="265" t="s">
        <v>616</v>
      </c>
      <c r="B170" s="66" t="s">
        <v>20</v>
      </c>
      <c r="C170" s="66">
        <v>4799</v>
      </c>
      <c r="D170" s="66" t="s">
        <v>245</v>
      </c>
      <c r="E170" s="66"/>
      <c r="F170" s="197">
        <v>40660</v>
      </c>
      <c r="G170" s="205" t="s">
        <v>1147</v>
      </c>
    </row>
    <row r="171" spans="1:7" x14ac:dyDescent="0.25">
      <c r="A171" s="265" t="s">
        <v>623</v>
      </c>
      <c r="B171" s="66" t="s">
        <v>20</v>
      </c>
      <c r="C171" s="66">
        <v>4800</v>
      </c>
      <c r="D171" s="66" t="s">
        <v>832</v>
      </c>
      <c r="E171" s="66"/>
      <c r="F171" s="197">
        <v>1000</v>
      </c>
      <c r="G171" s="205" t="s">
        <v>1148</v>
      </c>
    </row>
    <row r="172" spans="1:7" x14ac:dyDescent="0.25">
      <c r="A172" s="265" t="s">
        <v>623</v>
      </c>
      <c r="B172" s="66" t="s">
        <v>20</v>
      </c>
      <c r="C172" s="66">
        <v>4801</v>
      </c>
      <c r="D172" s="66" t="s">
        <v>832</v>
      </c>
      <c r="E172" s="66"/>
      <c r="F172" s="197">
        <v>7000</v>
      </c>
      <c r="G172" s="205" t="s">
        <v>1148</v>
      </c>
    </row>
    <row r="173" spans="1:7" x14ac:dyDescent="0.25">
      <c r="A173" s="265" t="s">
        <v>623</v>
      </c>
      <c r="B173" s="66" t="s">
        <v>20</v>
      </c>
      <c r="C173" s="66">
        <v>4802</v>
      </c>
      <c r="D173" s="66" t="s">
        <v>106</v>
      </c>
      <c r="E173" s="66"/>
      <c r="F173" s="197">
        <v>7000</v>
      </c>
      <c r="G173" s="205" t="s">
        <v>1148</v>
      </c>
    </row>
    <row r="174" spans="1:7" x14ac:dyDescent="0.25">
      <c r="A174" s="265" t="s">
        <v>623</v>
      </c>
      <c r="B174" s="66" t="s">
        <v>20</v>
      </c>
      <c r="C174" s="66">
        <v>4803</v>
      </c>
      <c r="D174" s="66" t="s">
        <v>174</v>
      </c>
      <c r="E174" s="66"/>
      <c r="F174" s="197">
        <v>7000</v>
      </c>
      <c r="G174" s="205" t="s">
        <v>1148</v>
      </c>
    </row>
    <row r="175" spans="1:7" x14ac:dyDescent="0.25">
      <c r="A175" s="265" t="s">
        <v>623</v>
      </c>
      <c r="B175" s="66" t="s">
        <v>20</v>
      </c>
      <c r="C175" s="66">
        <v>4804</v>
      </c>
      <c r="D175" s="66" t="s">
        <v>273</v>
      </c>
      <c r="E175" s="66"/>
      <c r="F175" s="197">
        <v>7000</v>
      </c>
      <c r="G175" s="205" t="s">
        <v>1148</v>
      </c>
    </row>
    <row r="176" spans="1:7" x14ac:dyDescent="0.25">
      <c r="A176" s="265" t="s">
        <v>623</v>
      </c>
      <c r="B176" s="66" t="s">
        <v>20</v>
      </c>
      <c r="C176" s="66">
        <v>4805</v>
      </c>
      <c r="D176" s="66" t="s">
        <v>229</v>
      </c>
      <c r="E176" s="66"/>
      <c r="F176" s="197">
        <v>7000</v>
      </c>
      <c r="G176" s="205" t="s">
        <v>1148</v>
      </c>
    </row>
    <row r="177" spans="1:7" x14ac:dyDescent="0.25">
      <c r="A177" s="265" t="s">
        <v>623</v>
      </c>
      <c r="B177" s="66" t="s">
        <v>20</v>
      </c>
      <c r="C177" s="66">
        <v>4806</v>
      </c>
      <c r="D177" s="66" t="s">
        <v>265</v>
      </c>
      <c r="E177" s="66"/>
      <c r="F177" s="197">
        <v>7000</v>
      </c>
      <c r="G177" s="205" t="s">
        <v>1148</v>
      </c>
    </row>
    <row r="178" spans="1:7" x14ac:dyDescent="0.25">
      <c r="A178" s="265" t="s">
        <v>623</v>
      </c>
      <c r="B178" s="66" t="s">
        <v>20</v>
      </c>
      <c r="C178" s="66">
        <v>4807</v>
      </c>
      <c r="D178" s="66" t="s">
        <v>228</v>
      </c>
      <c r="E178" s="66"/>
      <c r="F178" s="197">
        <v>7000</v>
      </c>
      <c r="G178" s="205" t="s">
        <v>1148</v>
      </c>
    </row>
    <row r="179" spans="1:7" x14ac:dyDescent="0.25">
      <c r="A179" s="265" t="s">
        <v>623</v>
      </c>
      <c r="B179" s="66" t="s">
        <v>20</v>
      </c>
      <c r="C179" s="66">
        <v>4808</v>
      </c>
      <c r="D179" s="66" t="s">
        <v>224</v>
      </c>
      <c r="E179" s="66"/>
      <c r="F179" s="197">
        <v>7000</v>
      </c>
      <c r="G179" s="205" t="s">
        <v>1148</v>
      </c>
    </row>
    <row r="180" spans="1:7" x14ac:dyDescent="0.25">
      <c r="A180" s="265" t="s">
        <v>623</v>
      </c>
      <c r="B180" s="66" t="s">
        <v>20</v>
      </c>
      <c r="C180" s="66">
        <v>4809</v>
      </c>
      <c r="D180" s="66" t="s">
        <v>167</v>
      </c>
      <c r="E180" s="66"/>
      <c r="F180" s="197">
        <v>15000</v>
      </c>
      <c r="G180" s="205" t="s">
        <v>1148</v>
      </c>
    </row>
    <row r="181" spans="1:7" x14ac:dyDescent="0.25">
      <c r="A181" s="265" t="s">
        <v>623</v>
      </c>
      <c r="B181" s="66" t="s">
        <v>20</v>
      </c>
      <c r="C181" s="66">
        <v>4810</v>
      </c>
      <c r="D181" s="66" t="s">
        <v>659</v>
      </c>
      <c r="E181" s="66"/>
      <c r="F181" s="197">
        <v>15000</v>
      </c>
      <c r="G181" s="205" t="s">
        <v>1148</v>
      </c>
    </row>
    <row r="182" spans="1:7" x14ac:dyDescent="0.25">
      <c r="A182" s="265" t="s">
        <v>623</v>
      </c>
      <c r="B182" s="66" t="s">
        <v>20</v>
      </c>
      <c r="C182" s="66">
        <v>4811</v>
      </c>
      <c r="D182" s="66" t="s">
        <v>105</v>
      </c>
      <c r="E182" s="66"/>
      <c r="F182" s="197">
        <v>35000</v>
      </c>
      <c r="G182" s="205" t="s">
        <v>1148</v>
      </c>
    </row>
    <row r="183" spans="1:7" x14ac:dyDescent="0.25">
      <c r="A183" s="265" t="s">
        <v>623</v>
      </c>
      <c r="B183" s="66" t="s">
        <v>20</v>
      </c>
      <c r="C183" s="66">
        <v>4812</v>
      </c>
      <c r="D183" s="66" t="s">
        <v>141</v>
      </c>
      <c r="E183" s="66"/>
      <c r="F183" s="197">
        <v>5000</v>
      </c>
      <c r="G183" s="205" t="s">
        <v>1148</v>
      </c>
    </row>
    <row r="184" spans="1:7" x14ac:dyDescent="0.25">
      <c r="A184" s="265" t="s">
        <v>623</v>
      </c>
      <c r="B184" s="66" t="s">
        <v>20</v>
      </c>
      <c r="C184" s="66">
        <v>4813</v>
      </c>
      <c r="D184" s="66" t="s">
        <v>244</v>
      </c>
      <c r="E184" s="66"/>
      <c r="F184" s="197">
        <v>19104.5</v>
      </c>
      <c r="G184" s="205" t="s">
        <v>765</v>
      </c>
    </row>
    <row r="185" spans="1:7" x14ac:dyDescent="0.25">
      <c r="A185" s="265" t="s">
        <v>623</v>
      </c>
      <c r="B185" s="66" t="s">
        <v>20</v>
      </c>
      <c r="C185" s="66">
        <v>4814</v>
      </c>
      <c r="D185" s="66" t="s">
        <v>176</v>
      </c>
      <c r="E185" s="66"/>
      <c r="F185" s="197">
        <v>54910</v>
      </c>
      <c r="G185" s="205" t="s">
        <v>765</v>
      </c>
    </row>
    <row r="186" spans="1:7" x14ac:dyDescent="0.25">
      <c r="A186" s="265" t="s">
        <v>623</v>
      </c>
      <c r="B186" s="66" t="s">
        <v>20</v>
      </c>
      <c r="C186" s="66">
        <v>4815</v>
      </c>
      <c r="D186" s="66" t="s">
        <v>658</v>
      </c>
      <c r="E186" s="66"/>
      <c r="F186" s="197">
        <v>100000</v>
      </c>
      <c r="G186" s="205" t="s">
        <v>1324</v>
      </c>
    </row>
    <row r="187" spans="1:7" x14ac:dyDescent="0.25">
      <c r="A187" s="265" t="s">
        <v>623</v>
      </c>
      <c r="B187" s="66" t="s">
        <v>20</v>
      </c>
      <c r="C187" s="66">
        <v>4816</v>
      </c>
      <c r="D187" s="66" t="s">
        <v>1149</v>
      </c>
      <c r="E187" s="66"/>
      <c r="F187" s="197">
        <v>45000</v>
      </c>
      <c r="G187" s="205" t="s">
        <v>119</v>
      </c>
    </row>
    <row r="188" spans="1:7" x14ac:dyDescent="0.25">
      <c r="A188" s="265" t="s">
        <v>623</v>
      </c>
      <c r="B188" s="66" t="s">
        <v>20</v>
      </c>
      <c r="C188" s="66">
        <v>4817</v>
      </c>
      <c r="D188" s="66" t="s">
        <v>1140</v>
      </c>
      <c r="E188" s="66"/>
      <c r="F188" s="197">
        <v>35000</v>
      </c>
      <c r="G188" s="205" t="s">
        <v>119</v>
      </c>
    </row>
    <row r="189" spans="1:7" x14ac:dyDescent="0.25">
      <c r="A189" s="265" t="s">
        <v>623</v>
      </c>
      <c r="B189" s="66" t="s">
        <v>20</v>
      </c>
      <c r="C189" s="66">
        <v>4818</v>
      </c>
      <c r="D189" s="66" t="s">
        <v>1069</v>
      </c>
      <c r="E189" s="66"/>
      <c r="F189" s="197">
        <v>13500</v>
      </c>
      <c r="G189" s="205" t="s">
        <v>119</v>
      </c>
    </row>
    <row r="190" spans="1:7" x14ac:dyDescent="0.25">
      <c r="A190" s="265" t="s">
        <v>623</v>
      </c>
      <c r="B190" s="66" t="s">
        <v>20</v>
      </c>
      <c r="C190" s="66">
        <v>4819</v>
      </c>
      <c r="D190" s="66" t="s">
        <v>54</v>
      </c>
      <c r="E190" s="66"/>
      <c r="F190" s="197">
        <v>5000</v>
      </c>
      <c r="G190" s="205" t="s">
        <v>1150</v>
      </c>
    </row>
    <row r="191" spans="1:7" x14ac:dyDescent="0.25">
      <c r="A191" s="265" t="s">
        <v>623</v>
      </c>
      <c r="B191" s="66" t="s">
        <v>20</v>
      </c>
      <c r="C191" s="66">
        <v>4820</v>
      </c>
      <c r="D191" s="66" t="s">
        <v>265</v>
      </c>
      <c r="E191" s="66"/>
      <c r="F191" s="197">
        <v>2700</v>
      </c>
      <c r="G191" s="205" t="s">
        <v>1148</v>
      </c>
    </row>
    <row r="192" spans="1:7" x14ac:dyDescent="0.25">
      <c r="A192" s="265" t="s">
        <v>623</v>
      </c>
      <c r="B192" s="66" t="s">
        <v>20</v>
      </c>
      <c r="C192" s="66">
        <v>4821</v>
      </c>
      <c r="D192" s="66" t="s">
        <v>1151</v>
      </c>
      <c r="E192" s="66"/>
      <c r="F192" s="197">
        <v>4236</v>
      </c>
      <c r="G192" s="205" t="s">
        <v>1113</v>
      </c>
    </row>
    <row r="193" spans="1:7" x14ac:dyDescent="0.25">
      <c r="A193" s="265" t="s">
        <v>627</v>
      </c>
      <c r="B193" s="66" t="s">
        <v>20</v>
      </c>
      <c r="C193" s="270" t="s">
        <v>1152</v>
      </c>
      <c r="D193" s="66" t="s">
        <v>721</v>
      </c>
      <c r="E193" s="66"/>
      <c r="F193" s="197">
        <v>77278.210000000006</v>
      </c>
      <c r="G193" s="205" t="s">
        <v>765</v>
      </c>
    </row>
    <row r="194" spans="1:7" x14ac:dyDescent="0.25">
      <c r="A194" s="265" t="s">
        <v>627</v>
      </c>
      <c r="B194" s="66" t="s">
        <v>20</v>
      </c>
      <c r="C194" s="270" t="s">
        <v>722</v>
      </c>
      <c r="D194" s="66" t="s">
        <v>723</v>
      </c>
      <c r="E194" s="66"/>
      <c r="F194" s="197">
        <v>15000</v>
      </c>
      <c r="G194" s="205" t="s">
        <v>1148</v>
      </c>
    </row>
    <row r="195" spans="1:7" x14ac:dyDescent="0.25">
      <c r="A195" s="265" t="s">
        <v>627</v>
      </c>
      <c r="B195" s="66" t="s">
        <v>20</v>
      </c>
      <c r="C195" s="66">
        <v>4823</v>
      </c>
      <c r="D195" s="66" t="s">
        <v>704</v>
      </c>
      <c r="E195" s="66"/>
      <c r="F195" s="197">
        <v>12350</v>
      </c>
      <c r="G195" s="205" t="s">
        <v>1154</v>
      </c>
    </row>
    <row r="196" spans="1:7" x14ac:dyDescent="0.25">
      <c r="A196" s="265" t="s">
        <v>627</v>
      </c>
      <c r="B196" s="66" t="s">
        <v>20</v>
      </c>
      <c r="C196" s="66">
        <v>4824</v>
      </c>
      <c r="D196" s="66" t="s">
        <v>1153</v>
      </c>
      <c r="E196" s="66"/>
      <c r="F196" s="197">
        <v>14250</v>
      </c>
      <c r="G196" s="205" t="s">
        <v>1154</v>
      </c>
    </row>
    <row r="197" spans="1:7" x14ac:dyDescent="0.25">
      <c r="A197" s="265" t="s">
        <v>627</v>
      </c>
      <c r="B197" s="66" t="s">
        <v>20</v>
      </c>
      <c r="C197" s="66">
        <v>4825</v>
      </c>
      <c r="D197" s="66" t="s">
        <v>1155</v>
      </c>
      <c r="E197" s="66"/>
      <c r="F197" s="197">
        <v>7000</v>
      </c>
      <c r="G197" s="205" t="s">
        <v>1148</v>
      </c>
    </row>
    <row r="198" spans="1:7" x14ac:dyDescent="0.25">
      <c r="A198" s="265" t="s">
        <v>627</v>
      </c>
      <c r="B198" s="66" t="s">
        <v>20</v>
      </c>
      <c r="C198" s="66">
        <v>4826</v>
      </c>
      <c r="D198" s="66" t="s">
        <v>1156</v>
      </c>
      <c r="E198" s="66"/>
      <c r="F198" s="197">
        <v>2200</v>
      </c>
      <c r="G198" s="205" t="s">
        <v>1157</v>
      </c>
    </row>
    <row r="199" spans="1:7" x14ac:dyDescent="0.25">
      <c r="A199" s="265" t="s">
        <v>627</v>
      </c>
      <c r="B199" s="66" t="s">
        <v>20</v>
      </c>
      <c r="C199" s="66">
        <v>4827</v>
      </c>
      <c r="D199" s="66" t="s">
        <v>1155</v>
      </c>
      <c r="E199" s="66"/>
      <c r="F199" s="197">
        <v>3000</v>
      </c>
      <c r="G199" s="205" t="s">
        <v>1157</v>
      </c>
    </row>
    <row r="200" spans="1:7" x14ac:dyDescent="0.25">
      <c r="A200" s="265" t="s">
        <v>627</v>
      </c>
      <c r="B200" s="66" t="s">
        <v>20</v>
      </c>
      <c r="C200" s="66">
        <v>4828</v>
      </c>
      <c r="D200" s="66" t="s">
        <v>1158</v>
      </c>
      <c r="E200" s="66"/>
      <c r="F200" s="197">
        <v>61146.06</v>
      </c>
      <c r="G200" s="205" t="s">
        <v>697</v>
      </c>
    </row>
    <row r="201" spans="1:7" x14ac:dyDescent="0.25">
      <c r="A201" s="265" t="s">
        <v>627</v>
      </c>
      <c r="B201" s="66" t="s">
        <v>20</v>
      </c>
      <c r="C201" s="66">
        <v>4829</v>
      </c>
      <c r="D201" s="66" t="s">
        <v>645</v>
      </c>
      <c r="E201" s="66"/>
      <c r="F201" s="197">
        <v>277415</v>
      </c>
      <c r="G201" s="205" t="s">
        <v>765</v>
      </c>
    </row>
    <row r="202" spans="1:7" x14ac:dyDescent="0.25">
      <c r="A202" s="265" t="s">
        <v>627</v>
      </c>
      <c r="B202" s="66" t="s">
        <v>20</v>
      </c>
      <c r="C202" s="66">
        <v>4830</v>
      </c>
      <c r="D202" s="66" t="s">
        <v>724</v>
      </c>
      <c r="E202" s="66"/>
      <c r="F202" s="197">
        <v>5000</v>
      </c>
      <c r="G202" s="205" t="s">
        <v>696</v>
      </c>
    </row>
    <row r="203" spans="1:7" x14ac:dyDescent="0.25">
      <c r="A203" s="265" t="s">
        <v>627</v>
      </c>
      <c r="B203" s="66" t="s">
        <v>20</v>
      </c>
      <c r="C203" s="66">
        <v>4831</v>
      </c>
      <c r="D203" s="66" t="s">
        <v>1159</v>
      </c>
      <c r="E203" s="66"/>
      <c r="F203" s="197">
        <v>27120</v>
      </c>
      <c r="G203" s="205" t="s">
        <v>765</v>
      </c>
    </row>
    <row r="204" spans="1:7" x14ac:dyDescent="0.25">
      <c r="A204" s="265" t="s">
        <v>627</v>
      </c>
      <c r="B204" s="66" t="s">
        <v>20</v>
      </c>
      <c r="C204" s="66">
        <v>4832</v>
      </c>
      <c r="D204" s="66" t="s">
        <v>1160</v>
      </c>
      <c r="E204" s="66"/>
      <c r="F204" s="197">
        <v>8075</v>
      </c>
      <c r="G204" s="205" t="s">
        <v>1154</v>
      </c>
    </row>
    <row r="205" spans="1:7" x14ac:dyDescent="0.25">
      <c r="A205" s="265" t="s">
        <v>627</v>
      </c>
      <c r="B205" s="66" t="s">
        <v>20</v>
      </c>
      <c r="C205" s="66">
        <v>4833</v>
      </c>
      <c r="D205" s="66" t="s">
        <v>698</v>
      </c>
      <c r="E205" s="66"/>
      <c r="F205" s="197">
        <v>42750</v>
      </c>
      <c r="G205" s="205" t="s">
        <v>1154</v>
      </c>
    </row>
    <row r="206" spans="1:7" x14ac:dyDescent="0.25">
      <c r="A206" s="265" t="s">
        <v>627</v>
      </c>
      <c r="B206" s="66" t="s">
        <v>20</v>
      </c>
      <c r="C206" s="66">
        <v>4834</v>
      </c>
      <c r="D206" s="66" t="s">
        <v>699</v>
      </c>
      <c r="E206" s="66"/>
      <c r="F206" s="197">
        <v>42750</v>
      </c>
      <c r="G206" s="205" t="s">
        <v>1154</v>
      </c>
    </row>
    <row r="207" spans="1:7" x14ac:dyDescent="0.25">
      <c r="A207" s="266" t="s">
        <v>627</v>
      </c>
      <c r="B207" s="66" t="s">
        <v>20</v>
      </c>
      <c r="C207" s="66">
        <v>4835</v>
      </c>
      <c r="D207" s="66" t="s">
        <v>725</v>
      </c>
      <c r="E207" s="66"/>
      <c r="F207" s="197">
        <v>14250</v>
      </c>
      <c r="G207" s="205" t="s">
        <v>1154</v>
      </c>
    </row>
    <row r="208" spans="1:7" x14ac:dyDescent="0.25">
      <c r="A208" s="266" t="s">
        <v>627</v>
      </c>
      <c r="B208" s="66" t="s">
        <v>20</v>
      </c>
      <c r="C208" s="66">
        <v>4836</v>
      </c>
      <c r="D208" s="66" t="s">
        <v>151</v>
      </c>
      <c r="E208" s="66"/>
      <c r="F208" s="197">
        <v>33250</v>
      </c>
      <c r="G208" s="205" t="s">
        <v>1154</v>
      </c>
    </row>
    <row r="209" spans="1:7" x14ac:dyDescent="0.25">
      <c r="A209" s="266" t="s">
        <v>627</v>
      </c>
      <c r="B209" s="66" t="s">
        <v>20</v>
      </c>
      <c r="C209" s="66">
        <v>4837</v>
      </c>
      <c r="D209" s="66" t="s">
        <v>700</v>
      </c>
      <c r="E209" s="66"/>
      <c r="F209" s="197">
        <v>14250</v>
      </c>
      <c r="G209" s="205" t="s">
        <v>1154</v>
      </c>
    </row>
    <row r="210" spans="1:7" x14ac:dyDescent="0.25">
      <c r="A210" s="266" t="s">
        <v>627</v>
      </c>
      <c r="B210" s="66" t="s">
        <v>20</v>
      </c>
      <c r="C210" s="66">
        <v>4838</v>
      </c>
      <c r="D210" s="66" t="s">
        <v>145</v>
      </c>
      <c r="E210" s="66"/>
      <c r="F210" s="197">
        <v>14250</v>
      </c>
      <c r="G210" s="205" t="s">
        <v>1154</v>
      </c>
    </row>
    <row r="211" spans="1:7" x14ac:dyDescent="0.25">
      <c r="A211" s="266" t="s">
        <v>627</v>
      </c>
      <c r="B211" s="66" t="s">
        <v>20</v>
      </c>
      <c r="C211" s="66">
        <v>4839</v>
      </c>
      <c r="D211" s="66" t="s">
        <v>1161</v>
      </c>
      <c r="E211" s="66"/>
      <c r="F211" s="197">
        <v>11400</v>
      </c>
      <c r="G211" s="205" t="s">
        <v>1154</v>
      </c>
    </row>
    <row r="212" spans="1:7" x14ac:dyDescent="0.25">
      <c r="A212" s="266" t="s">
        <v>627</v>
      </c>
      <c r="B212" s="66" t="s">
        <v>20</v>
      </c>
      <c r="C212" s="66">
        <v>4840</v>
      </c>
      <c r="D212" s="66" t="s">
        <v>1162</v>
      </c>
      <c r="E212" s="66"/>
      <c r="F212" s="197">
        <v>14250</v>
      </c>
      <c r="G212" s="205" t="s">
        <v>1154</v>
      </c>
    </row>
    <row r="213" spans="1:7" x14ac:dyDescent="0.25">
      <c r="A213" s="266" t="s">
        <v>627</v>
      </c>
      <c r="B213" s="66" t="s">
        <v>20</v>
      </c>
      <c r="C213" s="66">
        <v>4841</v>
      </c>
      <c r="D213" s="66" t="s">
        <v>1163</v>
      </c>
      <c r="E213" s="66"/>
      <c r="F213" s="197">
        <v>11400</v>
      </c>
      <c r="G213" s="205" t="s">
        <v>1154</v>
      </c>
    </row>
    <row r="214" spans="1:7" x14ac:dyDescent="0.25">
      <c r="A214" s="266" t="s">
        <v>627</v>
      </c>
      <c r="B214" s="66" t="s">
        <v>20</v>
      </c>
      <c r="C214" s="66">
        <v>4842</v>
      </c>
      <c r="D214" s="66" t="s">
        <v>1164</v>
      </c>
      <c r="E214" s="66"/>
      <c r="F214" s="197">
        <v>11400</v>
      </c>
      <c r="G214" s="205" t="s">
        <v>1154</v>
      </c>
    </row>
    <row r="215" spans="1:7" x14ac:dyDescent="0.25">
      <c r="A215" s="266" t="s">
        <v>627</v>
      </c>
      <c r="B215" s="66" t="s">
        <v>20</v>
      </c>
      <c r="C215" s="66">
        <v>4843</v>
      </c>
      <c r="D215" s="66" t="s">
        <v>701</v>
      </c>
      <c r="E215" s="66"/>
      <c r="F215" s="197">
        <v>12350</v>
      </c>
      <c r="G215" s="205" t="s">
        <v>1154</v>
      </c>
    </row>
    <row r="216" spans="1:7" x14ac:dyDescent="0.25">
      <c r="A216" s="266" t="s">
        <v>627</v>
      </c>
      <c r="B216" s="66" t="s">
        <v>20</v>
      </c>
      <c r="C216" s="66">
        <v>4844</v>
      </c>
      <c r="D216" s="66" t="s">
        <v>702</v>
      </c>
      <c r="E216" s="66"/>
      <c r="F216" s="197">
        <v>11400</v>
      </c>
      <c r="G216" s="205" t="s">
        <v>1154</v>
      </c>
    </row>
    <row r="217" spans="1:7" x14ac:dyDescent="0.25">
      <c r="A217" s="266" t="s">
        <v>627</v>
      </c>
      <c r="B217" s="66" t="s">
        <v>20</v>
      </c>
      <c r="C217" s="66">
        <v>4845</v>
      </c>
      <c r="D217" s="66" t="s">
        <v>1165</v>
      </c>
      <c r="E217" s="66"/>
      <c r="F217" s="197">
        <v>12350</v>
      </c>
      <c r="G217" s="205" t="s">
        <v>1154</v>
      </c>
    </row>
    <row r="218" spans="1:7" x14ac:dyDescent="0.25">
      <c r="A218" s="266" t="s">
        <v>627</v>
      </c>
      <c r="B218" s="66" t="s">
        <v>20</v>
      </c>
      <c r="C218" s="66">
        <v>4846</v>
      </c>
      <c r="D218" s="66" t="s">
        <v>1166</v>
      </c>
      <c r="E218" s="66"/>
      <c r="F218" s="197">
        <v>12350</v>
      </c>
      <c r="G218" s="205" t="s">
        <v>1154</v>
      </c>
    </row>
    <row r="219" spans="1:7" x14ac:dyDescent="0.25">
      <c r="A219" s="266" t="s">
        <v>627</v>
      </c>
      <c r="B219" s="66" t="s">
        <v>20</v>
      </c>
      <c r="C219" s="66">
        <v>4847</v>
      </c>
      <c r="D219" s="66" t="s">
        <v>703</v>
      </c>
      <c r="E219" s="66"/>
      <c r="F219" s="197">
        <v>12350</v>
      </c>
      <c r="G219" s="205" t="s">
        <v>1154</v>
      </c>
    </row>
    <row r="220" spans="1:7" x14ac:dyDescent="0.25">
      <c r="A220" s="266" t="s">
        <v>627</v>
      </c>
      <c r="B220" s="66" t="s">
        <v>20</v>
      </c>
      <c r="C220" s="66">
        <v>4848</v>
      </c>
      <c r="D220" s="66" t="s">
        <v>1167</v>
      </c>
      <c r="E220" s="66"/>
      <c r="F220" s="197">
        <v>14250</v>
      </c>
      <c r="G220" s="205" t="s">
        <v>1154</v>
      </c>
    </row>
    <row r="221" spans="1:7" x14ac:dyDescent="0.25">
      <c r="A221" s="266" t="s">
        <v>627</v>
      </c>
      <c r="B221" s="66" t="s">
        <v>20</v>
      </c>
      <c r="C221" s="66">
        <v>4849</v>
      </c>
      <c r="D221" s="66" t="s">
        <v>238</v>
      </c>
      <c r="E221" s="66"/>
      <c r="F221" s="197">
        <v>42750</v>
      </c>
      <c r="G221" s="205" t="s">
        <v>1154</v>
      </c>
    </row>
    <row r="222" spans="1:7" x14ac:dyDescent="0.25">
      <c r="A222" s="266" t="s">
        <v>627</v>
      </c>
      <c r="B222" s="66" t="s">
        <v>20</v>
      </c>
      <c r="C222" s="66">
        <v>4850</v>
      </c>
      <c r="D222" s="66" t="s">
        <v>806</v>
      </c>
      <c r="E222" s="66"/>
      <c r="F222" s="197">
        <v>12350</v>
      </c>
      <c r="G222" s="205" t="s">
        <v>1154</v>
      </c>
    </row>
    <row r="223" spans="1:7" x14ac:dyDescent="0.25">
      <c r="A223" s="266" t="s">
        <v>627</v>
      </c>
      <c r="B223" s="66" t="s">
        <v>20</v>
      </c>
      <c r="C223" s="66">
        <v>4851</v>
      </c>
      <c r="D223" s="66" t="s">
        <v>825</v>
      </c>
      <c r="E223" s="66"/>
      <c r="F223" s="197">
        <v>12350</v>
      </c>
      <c r="G223" s="205" t="s">
        <v>1154</v>
      </c>
    </row>
    <row r="224" spans="1:7" x14ac:dyDescent="0.25">
      <c r="A224" s="266" t="s">
        <v>627</v>
      </c>
      <c r="B224" s="66" t="s">
        <v>20</v>
      </c>
      <c r="C224" s="66">
        <v>4852</v>
      </c>
      <c r="D224" s="66" t="s">
        <v>1168</v>
      </c>
      <c r="E224" s="66"/>
      <c r="F224" s="197">
        <v>11400</v>
      </c>
      <c r="G224" s="205" t="s">
        <v>1154</v>
      </c>
    </row>
    <row r="225" spans="1:9" x14ac:dyDescent="0.25">
      <c r="A225" s="266" t="s">
        <v>627</v>
      </c>
      <c r="B225" s="66" t="s">
        <v>20</v>
      </c>
      <c r="C225" s="66">
        <v>4853</v>
      </c>
      <c r="D225" s="66" t="s">
        <v>1169</v>
      </c>
      <c r="E225" s="66"/>
      <c r="F225" s="197">
        <v>15200</v>
      </c>
      <c r="G225" s="205" t="s">
        <v>1154</v>
      </c>
    </row>
    <row r="226" spans="1:9" x14ac:dyDescent="0.25">
      <c r="A226" s="266" t="s">
        <v>627</v>
      </c>
      <c r="B226" s="66" t="s">
        <v>20</v>
      </c>
      <c r="C226" s="270" t="s">
        <v>726</v>
      </c>
      <c r="D226" s="66" t="s">
        <v>727</v>
      </c>
      <c r="E226" s="66"/>
      <c r="F226" s="197">
        <v>14250</v>
      </c>
      <c r="G226" s="205" t="s">
        <v>1154</v>
      </c>
    </row>
    <row r="227" spans="1:9" x14ac:dyDescent="0.25">
      <c r="A227" s="266" t="s">
        <v>627</v>
      </c>
      <c r="B227" s="66" t="s">
        <v>20</v>
      </c>
      <c r="C227" s="270" t="s">
        <v>728</v>
      </c>
      <c r="D227" s="66" t="s">
        <v>144</v>
      </c>
      <c r="E227" s="66"/>
      <c r="F227" s="197">
        <v>12350</v>
      </c>
      <c r="G227" s="205" t="s">
        <v>1154</v>
      </c>
    </row>
    <row r="228" spans="1:9" ht="15.75" x14ac:dyDescent="0.25">
      <c r="A228" s="206"/>
      <c r="B228" s="66"/>
      <c r="C228" s="66"/>
      <c r="D228" s="12" t="s">
        <v>65</v>
      </c>
      <c r="E228" s="66"/>
      <c r="F228" s="228">
        <f>SUM(F129:F227)</f>
        <v>2567524.37</v>
      </c>
      <c r="G228" s="205"/>
    </row>
    <row r="229" spans="1:9" ht="15.75" x14ac:dyDescent="0.25">
      <c r="A229" s="224"/>
      <c r="B229" s="225"/>
      <c r="C229" s="225"/>
      <c r="D229" s="106"/>
      <c r="E229" s="225"/>
      <c r="F229" s="230"/>
      <c r="G229" s="227"/>
    </row>
    <row r="230" spans="1:9" ht="16.5" thickBot="1" x14ac:dyDescent="0.3">
      <c r="A230" s="224"/>
      <c r="B230" s="225"/>
      <c r="C230" s="225"/>
      <c r="D230" s="231" t="s">
        <v>90</v>
      </c>
      <c r="E230" s="225"/>
      <c r="F230" s="230">
        <f>SUM(F228)</f>
        <v>2567524.37</v>
      </c>
      <c r="G230" s="227"/>
    </row>
    <row r="231" spans="1:9" s="112" customFormat="1" ht="14.25" customHeight="1" thickBot="1" x14ac:dyDescent="0.3">
      <c r="A231" s="233"/>
      <c r="B231" s="234"/>
      <c r="C231" s="235"/>
      <c r="D231" s="236" t="s">
        <v>1171</v>
      </c>
      <c r="E231" s="237"/>
      <c r="F231" s="238"/>
      <c r="G231" s="239"/>
    </row>
    <row r="232" spans="1:9" x14ac:dyDescent="0.25">
      <c r="A232" s="200" t="s">
        <v>616</v>
      </c>
      <c r="B232" s="201" t="s">
        <v>20</v>
      </c>
      <c r="C232" s="201">
        <v>22</v>
      </c>
      <c r="D232" s="201" t="s">
        <v>989</v>
      </c>
      <c r="E232" s="201"/>
      <c r="F232" s="202">
        <v>50832.6</v>
      </c>
      <c r="G232" s="203"/>
    </row>
    <row r="233" spans="1:9" x14ac:dyDescent="0.25">
      <c r="A233" s="204" t="s">
        <v>616</v>
      </c>
      <c r="B233" s="66" t="s">
        <v>20</v>
      </c>
      <c r="C233" s="66">
        <v>23</v>
      </c>
      <c r="D233" s="66" t="s">
        <v>764</v>
      </c>
      <c r="E233" s="66"/>
      <c r="F233" s="197">
        <v>76545.11</v>
      </c>
      <c r="G233" s="205"/>
      <c r="I233" t="s">
        <v>1036</v>
      </c>
    </row>
    <row r="234" spans="1:9" x14ac:dyDescent="0.25">
      <c r="A234" s="204" t="s">
        <v>616</v>
      </c>
      <c r="B234" s="66" t="s">
        <v>20</v>
      </c>
      <c r="C234" s="66">
        <v>24</v>
      </c>
      <c r="D234" s="66" t="s">
        <v>74</v>
      </c>
      <c r="E234" s="66"/>
      <c r="F234" s="197">
        <v>133427.5</v>
      </c>
      <c r="G234" s="205"/>
    </row>
    <row r="235" spans="1:9" x14ac:dyDescent="0.25">
      <c r="A235" s="204" t="s">
        <v>616</v>
      </c>
      <c r="B235" s="66" t="s">
        <v>20</v>
      </c>
      <c r="C235" s="66">
        <v>25</v>
      </c>
      <c r="D235" s="66" t="s">
        <v>74</v>
      </c>
      <c r="E235" s="66"/>
      <c r="F235" s="197">
        <v>168055</v>
      </c>
      <c r="G235" s="205"/>
    </row>
    <row r="236" spans="1:9" x14ac:dyDescent="0.25">
      <c r="A236" s="240" t="s">
        <v>616</v>
      </c>
      <c r="B236" s="66" t="s">
        <v>20</v>
      </c>
      <c r="C236" s="225">
        <v>26</v>
      </c>
      <c r="D236" s="225" t="s">
        <v>764</v>
      </c>
      <c r="E236" s="225"/>
      <c r="F236" s="241">
        <v>122404.36</v>
      </c>
      <c r="G236" s="227"/>
    </row>
    <row r="237" spans="1:9" x14ac:dyDescent="0.25">
      <c r="A237" s="240" t="s">
        <v>616</v>
      </c>
      <c r="B237" s="66" t="s">
        <v>20</v>
      </c>
      <c r="C237" s="225">
        <v>27</v>
      </c>
      <c r="D237" s="225" t="s">
        <v>764</v>
      </c>
      <c r="E237" s="225"/>
      <c r="F237" s="241">
        <v>81985</v>
      </c>
      <c r="G237" s="227"/>
    </row>
    <row r="238" spans="1:9" x14ac:dyDescent="0.25">
      <c r="A238" s="240" t="s">
        <v>616</v>
      </c>
      <c r="B238" s="66" t="s">
        <v>20</v>
      </c>
      <c r="C238" s="225">
        <v>28</v>
      </c>
      <c r="D238" s="225" t="s">
        <v>764</v>
      </c>
      <c r="E238" s="225"/>
      <c r="F238" s="241">
        <v>74372.649999999994</v>
      </c>
      <c r="G238" s="227"/>
    </row>
    <row r="239" spans="1:9" x14ac:dyDescent="0.25">
      <c r="A239" s="240" t="s">
        <v>625</v>
      </c>
      <c r="B239" s="66" t="s">
        <v>20</v>
      </c>
      <c r="C239" s="225">
        <v>4822</v>
      </c>
      <c r="D239" s="225" t="s">
        <v>1170</v>
      </c>
      <c r="E239" s="225"/>
      <c r="F239" s="241">
        <v>6792624.5</v>
      </c>
      <c r="G239" s="227"/>
    </row>
    <row r="240" spans="1:9" ht="15.75" thickBot="1" x14ac:dyDescent="0.3">
      <c r="A240" s="207"/>
      <c r="B240" s="66"/>
      <c r="C240" s="208"/>
      <c r="D240" s="209" t="s">
        <v>1021</v>
      </c>
      <c r="E240" s="208"/>
      <c r="F240" s="232">
        <f>SUM(F232:F239)</f>
        <v>7500246.7199999997</v>
      </c>
      <c r="G240" s="210"/>
    </row>
    <row r="241" spans="1:11" s="180" customFormat="1" ht="14.25" customHeight="1" thickBot="1" x14ac:dyDescent="0.3">
      <c r="A241" s="242"/>
      <c r="B241" s="243"/>
      <c r="C241" s="244"/>
      <c r="D241" s="245" t="s">
        <v>73</v>
      </c>
      <c r="E241" s="221"/>
      <c r="F241" s="246"/>
      <c r="G241" s="247"/>
    </row>
    <row r="242" spans="1:11" s="1" customFormat="1" ht="14.25" customHeight="1" x14ac:dyDescent="0.25">
      <c r="A242" s="248">
        <v>44835</v>
      </c>
      <c r="B242" s="249" t="s">
        <v>20</v>
      </c>
      <c r="C242" s="250"/>
      <c r="D242" s="249" t="s">
        <v>611</v>
      </c>
      <c r="E242" s="251"/>
      <c r="F242" s="252">
        <v>277400</v>
      </c>
      <c r="G242" s="253"/>
    </row>
    <row r="243" spans="1:11" s="1" customFormat="1" ht="14.25" customHeight="1" x14ac:dyDescent="0.25">
      <c r="A243" s="254" t="s">
        <v>618</v>
      </c>
      <c r="B243" s="11" t="s">
        <v>20</v>
      </c>
      <c r="C243" s="8"/>
      <c r="D243" s="11" t="s">
        <v>1172</v>
      </c>
      <c r="E243" s="13"/>
      <c r="F243" s="33">
        <v>8902420.8000000007</v>
      </c>
      <c r="G243" s="255"/>
    </row>
    <row r="244" spans="1:11" x14ac:dyDescent="0.25">
      <c r="A244" s="206"/>
      <c r="B244" s="66"/>
      <c r="C244" s="66"/>
      <c r="D244" s="34" t="s">
        <v>11</v>
      </c>
      <c r="E244" s="66"/>
      <c r="F244" s="90">
        <f>+F243+F242</f>
        <v>9179820.8000000007</v>
      </c>
      <c r="G244" s="205"/>
    </row>
    <row r="245" spans="1:11" x14ac:dyDescent="0.25">
      <c r="A245" s="206"/>
      <c r="B245" s="66"/>
      <c r="C245" s="66"/>
      <c r="D245" s="32"/>
      <c r="E245" s="66"/>
      <c r="F245" s="66"/>
      <c r="G245" s="205"/>
    </row>
    <row r="246" spans="1:11" ht="16.5" thickBot="1" x14ac:dyDescent="0.3">
      <c r="A246" s="207"/>
      <c r="B246" s="208"/>
      <c r="C246" s="208"/>
      <c r="D246" s="209" t="s">
        <v>24</v>
      </c>
      <c r="E246" s="229">
        <f>+E48</f>
        <v>22696426</v>
      </c>
      <c r="F246" s="229">
        <f>+F244+F240+F230+F127+F123+F119</f>
        <v>26546632.43</v>
      </c>
      <c r="G246" s="210"/>
    </row>
    <row r="253" spans="1:11" s="41" customFormat="1" ht="19.5" customHeight="1" x14ac:dyDescent="0.25">
      <c r="A253" s="373" t="s">
        <v>114</v>
      </c>
      <c r="B253" s="373"/>
      <c r="C253" s="373"/>
      <c r="D253" s="373" t="s">
        <v>32</v>
      </c>
      <c r="E253" s="373"/>
      <c r="F253" s="373"/>
      <c r="G253" s="99"/>
      <c r="H253" s="39"/>
      <c r="I253" s="39"/>
      <c r="J253" s="39"/>
      <c r="K253" s="39"/>
    </row>
    <row r="254" spans="1:11" s="41" customFormat="1" ht="19.5" customHeight="1" x14ac:dyDescent="0.25">
      <c r="A254" s="376" t="s">
        <v>786</v>
      </c>
      <c r="B254" s="376"/>
      <c r="C254" s="376"/>
      <c r="D254" s="373" t="s">
        <v>642</v>
      </c>
      <c r="E254" s="373"/>
      <c r="F254" s="373"/>
      <c r="G254" s="97"/>
      <c r="H254" s="38"/>
      <c r="I254" s="38"/>
      <c r="J254" s="38"/>
      <c r="K254" s="36"/>
    </row>
    <row r="255" spans="1:11" s="41" customFormat="1" ht="19.5" customHeight="1" x14ac:dyDescent="0.25">
      <c r="A255" s="375" t="s">
        <v>27</v>
      </c>
      <c r="B255" s="375"/>
      <c r="C255" s="375"/>
      <c r="D255" s="375"/>
      <c r="E255" s="375"/>
      <c r="F255" s="375"/>
      <c r="G255" s="97"/>
      <c r="H255" s="38"/>
      <c r="I255" s="38"/>
      <c r="J255" s="38"/>
      <c r="K255" s="36"/>
    </row>
    <row r="256" spans="1:11" s="41" customFormat="1" ht="19.5" customHeight="1" x14ac:dyDescent="0.25">
      <c r="A256" s="260"/>
      <c r="B256" s="260"/>
      <c r="C256" s="260"/>
      <c r="D256" s="260"/>
      <c r="E256" s="260"/>
      <c r="F256" s="260"/>
      <c r="G256" s="98"/>
      <c r="H256" s="38"/>
      <c r="I256" s="38"/>
      <c r="J256" s="38"/>
      <c r="K256" s="36"/>
    </row>
    <row r="257" spans="1:11" s="41" customFormat="1" ht="19.5" customHeight="1" x14ac:dyDescent="0.25">
      <c r="A257" s="260"/>
      <c r="B257" s="260"/>
      <c r="C257" s="260"/>
      <c r="D257" s="260"/>
      <c r="E257" s="260"/>
      <c r="F257" s="260"/>
      <c r="G257" s="98"/>
      <c r="H257" s="38"/>
      <c r="I257" s="38"/>
      <c r="J257" s="38"/>
      <c r="K257" s="36"/>
    </row>
    <row r="258" spans="1:11" s="41" customFormat="1" ht="19.5" customHeight="1" x14ac:dyDescent="0.25">
      <c r="A258" s="260"/>
      <c r="B258" s="260"/>
      <c r="C258" s="260"/>
      <c r="D258" s="260"/>
      <c r="E258" s="260"/>
      <c r="F258" s="260"/>
      <c r="G258" s="98"/>
      <c r="H258" s="38"/>
      <c r="I258" s="38"/>
      <c r="J258" s="38"/>
      <c r="K258" s="36"/>
    </row>
    <row r="259" spans="1:11" s="41" customFormat="1" ht="19.5" customHeight="1" x14ac:dyDescent="0.25">
      <c r="A259" s="373" t="s">
        <v>115</v>
      </c>
      <c r="B259" s="373"/>
      <c r="C259" s="373"/>
      <c r="D259" s="373" t="s">
        <v>35</v>
      </c>
      <c r="E259" s="373"/>
      <c r="F259" s="373"/>
      <c r="G259" s="99"/>
      <c r="H259" s="39"/>
      <c r="I259" s="39"/>
      <c r="J259" s="39"/>
      <c r="K259" s="39"/>
    </row>
    <row r="260" spans="1:11" s="41" customFormat="1" ht="19.5" customHeight="1" x14ac:dyDescent="0.25">
      <c r="A260" s="376" t="s">
        <v>649</v>
      </c>
      <c r="B260" s="376"/>
      <c r="C260" s="376"/>
      <c r="D260" s="373" t="s">
        <v>648</v>
      </c>
      <c r="E260" s="373"/>
      <c r="F260" s="373"/>
      <c r="G260" s="97"/>
      <c r="H260" s="38"/>
      <c r="I260" s="38"/>
      <c r="J260" s="38"/>
      <c r="K260" s="36"/>
    </row>
    <row r="261" spans="1:11" s="41" customFormat="1" ht="14.25" customHeight="1" x14ac:dyDescent="0.25">
      <c r="A261" s="375" t="s">
        <v>27</v>
      </c>
      <c r="B261" s="375"/>
      <c r="C261" s="375"/>
      <c r="D261" s="375" t="s">
        <v>29</v>
      </c>
      <c r="E261" s="375"/>
      <c r="F261" s="375"/>
      <c r="G261" s="97"/>
    </row>
    <row r="262" spans="1:11" s="41" customFormat="1" ht="14.25" customHeight="1" x14ac:dyDescent="0.25">
      <c r="A262" s="99"/>
      <c r="B262" s="99"/>
      <c r="C262" s="99"/>
      <c r="D262" s="99"/>
      <c r="E262" s="120"/>
      <c r="F262" s="120"/>
      <c r="G262" s="98"/>
    </row>
    <row r="263" spans="1:11" s="41" customFormat="1" ht="14.25" customHeight="1" x14ac:dyDescent="0.25">
      <c r="A263" s="99"/>
      <c r="B263" s="99"/>
      <c r="C263" s="99"/>
      <c r="D263" s="99"/>
      <c r="E263" s="120"/>
      <c r="F263" s="120"/>
      <c r="G263" s="99"/>
    </row>
    <row r="264" spans="1:11" s="41" customFormat="1" ht="19.5" customHeight="1" x14ac:dyDescent="0.25">
      <c r="A264" s="373" t="s">
        <v>37</v>
      </c>
      <c r="B264" s="373"/>
      <c r="C264" s="373"/>
      <c r="D264" s="373"/>
      <c r="E264" s="373"/>
      <c r="F264" s="373"/>
      <c r="G264" s="99"/>
      <c r="H264" s="39"/>
      <c r="I264" s="39"/>
      <c r="J264" s="39"/>
      <c r="K264" s="39"/>
    </row>
    <row r="265" spans="1:11" s="41" customFormat="1" ht="19.5" customHeight="1" x14ac:dyDescent="0.25">
      <c r="A265" s="374" t="s">
        <v>280</v>
      </c>
      <c r="B265" s="374"/>
      <c r="C265" s="374"/>
      <c r="D265" s="374"/>
      <c r="E265" s="374"/>
      <c r="F265" s="374"/>
      <c r="G265" s="97"/>
      <c r="H265" s="38"/>
      <c r="I265" s="38"/>
      <c r="J265" s="38"/>
      <c r="K265" s="36"/>
    </row>
    <row r="266" spans="1:11" s="41" customFormat="1" ht="14.25" customHeight="1" x14ac:dyDescent="0.25">
      <c r="A266" s="375" t="s">
        <v>39</v>
      </c>
      <c r="B266" s="375"/>
      <c r="C266" s="375"/>
      <c r="D266" s="375"/>
      <c r="E266" s="375"/>
      <c r="F266" s="375"/>
      <c r="G266" s="97"/>
    </row>
  </sheetData>
  <mergeCells count="19">
    <mergeCell ref="A266:F266"/>
    <mergeCell ref="A260:C260"/>
    <mergeCell ref="D260:F260"/>
    <mergeCell ref="A261:C261"/>
    <mergeCell ref="D261:F261"/>
    <mergeCell ref="A264:F264"/>
    <mergeCell ref="A265:F265"/>
    <mergeCell ref="A254:C254"/>
    <mergeCell ref="D254:F254"/>
    <mergeCell ref="A255:C255"/>
    <mergeCell ref="D255:F255"/>
    <mergeCell ref="A259:C259"/>
    <mergeCell ref="D259:F259"/>
    <mergeCell ref="A4:F4"/>
    <mergeCell ref="A5:F5"/>
    <mergeCell ref="A7:F7"/>
    <mergeCell ref="A43:F43"/>
    <mergeCell ref="A253:C253"/>
    <mergeCell ref="D253:F253"/>
  </mergeCells>
  <dataValidations count="1">
    <dataValidation type="list" allowBlank="1" showInputMessage="1" promptTitle="ELEGIR TIPO DE INGRESO O EGRESO" sqref="B231 B241:B24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629"/>
  <sheetViews>
    <sheetView showGridLines="0" workbookViewId="0">
      <selection activeCell="I24" sqref="I24"/>
    </sheetView>
  </sheetViews>
  <sheetFormatPr baseColWidth="10" defaultColWidth="11.42578125" defaultRowHeight="14.25" customHeight="1" x14ac:dyDescent="0.25"/>
  <cols>
    <col min="1" max="1" width="14.140625" style="1" customWidth="1"/>
    <col min="2" max="2" width="16.85546875" style="1" customWidth="1"/>
    <col min="3" max="3" width="10.85546875" style="1" customWidth="1"/>
    <col min="4" max="4" width="53.5703125" style="1" customWidth="1"/>
    <col min="5" max="6" width="17.7109375" style="5" customWidth="1"/>
    <col min="7" max="7" width="11.42578125" style="1"/>
    <col min="8" max="8" width="11.42578125" style="49"/>
    <col min="9" max="9" width="11.42578125" style="50"/>
    <col min="10" max="16384" width="11.42578125" style="1"/>
  </cols>
  <sheetData>
    <row r="1" spans="1:261" ht="11.25" customHeight="1" x14ac:dyDescent="0.25">
      <c r="E1" s="42" t="s">
        <v>40</v>
      </c>
      <c r="F1" s="41"/>
      <c r="G1" s="41"/>
    </row>
    <row r="2" spans="1:261" ht="11.25" customHeight="1" x14ac:dyDescent="0.25">
      <c r="E2" s="42" t="s">
        <v>30</v>
      </c>
      <c r="F2" s="41"/>
      <c r="G2" s="1" t="s">
        <v>43</v>
      </c>
    </row>
    <row r="3" spans="1:261" ht="11.25" customHeight="1" x14ac:dyDescent="0.25">
      <c r="E3" s="42" t="s">
        <v>41</v>
      </c>
      <c r="F3" s="41"/>
      <c r="G3" s="1" t="s">
        <v>44</v>
      </c>
    </row>
    <row r="4" spans="1:261" ht="22.5" customHeight="1" x14ac:dyDescent="0.35">
      <c r="A4" s="377" t="s">
        <v>15</v>
      </c>
      <c r="B4" s="377"/>
      <c r="C4" s="377"/>
      <c r="D4" s="377"/>
      <c r="E4" s="377"/>
      <c r="F4" s="377"/>
    </row>
    <row r="5" spans="1:261" ht="14.25" customHeight="1" x14ac:dyDescent="0.25">
      <c r="A5" s="378" t="s">
        <v>42</v>
      </c>
      <c r="B5" s="378"/>
      <c r="C5" s="378"/>
      <c r="D5" s="378"/>
      <c r="E5" s="378"/>
      <c r="F5" s="378"/>
    </row>
    <row r="6" spans="1:261" ht="14.25" customHeight="1" x14ac:dyDescent="0.25">
      <c r="H6" s="51" t="s">
        <v>19</v>
      </c>
    </row>
    <row r="7" spans="1:261" s="45" customFormat="1" ht="23.25" customHeight="1" x14ac:dyDescent="0.25">
      <c r="A7" s="46" t="s">
        <v>0</v>
      </c>
      <c r="B7" s="46" t="s">
        <v>23</v>
      </c>
      <c r="C7" s="47" t="s">
        <v>22</v>
      </c>
      <c r="D7" s="46" t="s">
        <v>18</v>
      </c>
      <c r="E7" s="48" t="s">
        <v>16</v>
      </c>
      <c r="F7" s="48" t="s">
        <v>17</v>
      </c>
      <c r="H7" s="52" t="s">
        <v>21</v>
      </c>
      <c r="I7" s="53"/>
    </row>
    <row r="8" spans="1:261" s="45" customFormat="1" ht="6" customHeight="1" x14ac:dyDescent="0.25">
      <c r="A8" s="380"/>
      <c r="B8" s="381"/>
      <c r="C8" s="381"/>
      <c r="D8" s="381"/>
      <c r="E8" s="381"/>
      <c r="F8" s="382"/>
      <c r="H8" s="52"/>
      <c r="I8" s="53"/>
    </row>
    <row r="9" spans="1:261" s="44" customFormat="1" ht="20.25" customHeight="1" x14ac:dyDescent="0.25">
      <c r="A9" s="379" t="s">
        <v>4</v>
      </c>
      <c r="B9" s="379"/>
      <c r="C9" s="379"/>
      <c r="D9" s="379"/>
      <c r="E9" s="379"/>
      <c r="F9" s="379"/>
      <c r="G9" s="43"/>
      <c r="H9" s="54" t="s">
        <v>20</v>
      </c>
      <c r="I9" s="5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</row>
    <row r="10" spans="1:261" ht="14.25" customHeight="1" x14ac:dyDescent="0.25">
      <c r="A10" s="6"/>
      <c r="B10" s="11"/>
      <c r="C10" s="7"/>
      <c r="D10" s="11" t="s">
        <v>3</v>
      </c>
      <c r="E10" s="26"/>
      <c r="F10" s="26"/>
    </row>
    <row r="11" spans="1:261" ht="14.25" customHeight="1" x14ac:dyDescent="0.25">
      <c r="A11" s="6"/>
      <c r="B11" s="11"/>
      <c r="C11" s="7"/>
      <c r="D11" s="11" t="s">
        <v>3</v>
      </c>
      <c r="E11" s="26"/>
      <c r="F11" s="26"/>
    </row>
    <row r="12" spans="1:261" ht="14.25" customHeight="1" x14ac:dyDescent="0.25">
      <c r="A12" s="6"/>
      <c r="B12" s="11"/>
      <c r="C12" s="7"/>
      <c r="D12" s="11" t="s">
        <v>3</v>
      </c>
      <c r="E12" s="26"/>
      <c r="F12" s="26"/>
    </row>
    <row r="13" spans="1:261" ht="14.25" customHeight="1" x14ac:dyDescent="0.25">
      <c r="A13" s="6"/>
      <c r="B13" s="11"/>
      <c r="C13" s="17"/>
      <c r="D13" s="11" t="s">
        <v>3</v>
      </c>
      <c r="E13" s="26"/>
      <c r="F13" s="26"/>
    </row>
    <row r="14" spans="1:261" ht="14.25" customHeight="1" x14ac:dyDescent="0.25">
      <c r="A14" s="6"/>
      <c r="B14" s="11"/>
      <c r="C14" s="7"/>
      <c r="D14" s="11" t="s">
        <v>3</v>
      </c>
      <c r="E14" s="26"/>
      <c r="F14" s="26"/>
    </row>
    <row r="15" spans="1:261" ht="14.25" customHeight="1" x14ac:dyDescent="0.25">
      <c r="A15" s="6"/>
      <c r="B15" s="11"/>
      <c r="C15" s="7"/>
      <c r="D15" s="11" t="s">
        <v>3</v>
      </c>
      <c r="E15" s="26"/>
      <c r="F15" s="26"/>
    </row>
    <row r="16" spans="1:261" ht="14.25" customHeight="1" x14ac:dyDescent="0.25">
      <c r="A16" s="6"/>
      <c r="B16" s="11"/>
      <c r="C16" s="7"/>
      <c r="D16" s="11" t="s">
        <v>3</v>
      </c>
      <c r="E16" s="26"/>
      <c r="F16" s="26"/>
    </row>
    <row r="17" spans="1:6" ht="14.25" customHeight="1" x14ac:dyDescent="0.25">
      <c r="A17" s="6"/>
      <c r="B17" s="11"/>
      <c r="C17" s="7"/>
      <c r="D17" s="11" t="s">
        <v>3</v>
      </c>
      <c r="E17" s="26"/>
      <c r="F17" s="26"/>
    </row>
    <row r="18" spans="1:6" ht="14.25" customHeight="1" x14ac:dyDescent="0.25">
      <c r="A18" s="6"/>
      <c r="B18" s="11"/>
      <c r="C18" s="7"/>
      <c r="D18" s="11" t="s">
        <v>3</v>
      </c>
      <c r="E18" s="26"/>
      <c r="F18" s="26"/>
    </row>
    <row r="19" spans="1:6" ht="14.25" customHeight="1" x14ac:dyDescent="0.25">
      <c r="A19" s="6"/>
      <c r="B19" s="11"/>
      <c r="C19" s="7"/>
      <c r="D19" s="11" t="s">
        <v>3</v>
      </c>
      <c r="E19" s="26"/>
      <c r="F19" s="26"/>
    </row>
    <row r="20" spans="1:6" ht="14.25" customHeight="1" x14ac:dyDescent="0.25">
      <c r="A20" s="6"/>
      <c r="B20" s="11"/>
      <c r="C20" s="7"/>
      <c r="D20" s="11" t="s">
        <v>3</v>
      </c>
      <c r="E20" s="26"/>
      <c r="F20" s="26"/>
    </row>
    <row r="21" spans="1:6" ht="14.25" customHeight="1" x14ac:dyDescent="0.25">
      <c r="A21" s="6"/>
      <c r="B21" s="11"/>
      <c r="C21" s="7"/>
      <c r="D21" s="11" t="s">
        <v>3</v>
      </c>
      <c r="E21" s="26"/>
      <c r="F21" s="26"/>
    </row>
    <row r="22" spans="1:6" ht="14.25" customHeight="1" x14ac:dyDescent="0.25">
      <c r="A22" s="6"/>
      <c r="B22" s="11"/>
      <c r="C22" s="7"/>
      <c r="D22" s="11" t="s">
        <v>3</v>
      </c>
      <c r="E22" s="26"/>
      <c r="F22" s="26"/>
    </row>
    <row r="23" spans="1:6" ht="14.25" customHeight="1" x14ac:dyDescent="0.25">
      <c r="A23" s="6"/>
      <c r="B23" s="11"/>
      <c r="C23" s="7"/>
      <c r="D23" s="11" t="s">
        <v>3</v>
      </c>
      <c r="E23" s="26"/>
      <c r="F23" s="26"/>
    </row>
    <row r="24" spans="1:6" ht="14.25" customHeight="1" x14ac:dyDescent="0.25">
      <c r="A24" s="6"/>
      <c r="B24" s="11"/>
      <c r="C24" s="7"/>
      <c r="D24" s="11" t="s">
        <v>3</v>
      </c>
      <c r="E24" s="26"/>
      <c r="F24" s="26"/>
    </row>
    <row r="25" spans="1:6" ht="14.25" customHeight="1" x14ac:dyDescent="0.25">
      <c r="A25" s="6"/>
      <c r="B25" s="11"/>
      <c r="C25" s="7"/>
      <c r="D25" s="11" t="s">
        <v>3</v>
      </c>
      <c r="E25" s="26"/>
      <c r="F25" s="26"/>
    </row>
    <row r="26" spans="1:6" ht="14.25" customHeight="1" x14ac:dyDescent="0.25">
      <c r="A26" s="6"/>
      <c r="B26" s="11"/>
      <c r="C26" s="7"/>
      <c r="D26" s="11" t="s">
        <v>3</v>
      </c>
      <c r="E26" s="26"/>
      <c r="F26" s="26"/>
    </row>
    <row r="27" spans="1:6" ht="14.25" customHeight="1" x14ac:dyDescent="0.25">
      <c r="A27" s="6"/>
      <c r="B27" s="11"/>
      <c r="C27" s="7"/>
      <c r="D27" s="11" t="s">
        <v>3</v>
      </c>
      <c r="E27" s="26"/>
      <c r="F27" s="26"/>
    </row>
    <row r="28" spans="1:6" ht="14.25" customHeight="1" x14ac:dyDescent="0.25">
      <c r="A28" s="6"/>
      <c r="B28" s="11"/>
      <c r="C28" s="7"/>
      <c r="D28" s="11" t="s">
        <v>3</v>
      </c>
      <c r="E28" s="26"/>
      <c r="F28" s="26"/>
    </row>
    <row r="29" spans="1:6" ht="14.25" customHeight="1" x14ac:dyDescent="0.25">
      <c r="A29" s="6"/>
      <c r="B29" s="11"/>
      <c r="C29" s="7"/>
      <c r="D29" s="27" t="s">
        <v>3</v>
      </c>
      <c r="E29" s="26"/>
      <c r="F29" s="26"/>
    </row>
    <row r="30" spans="1:6" ht="14.25" customHeight="1" x14ac:dyDescent="0.25">
      <c r="A30" s="6"/>
      <c r="B30" s="11"/>
      <c r="C30" s="7"/>
      <c r="D30" s="11" t="s">
        <v>3</v>
      </c>
      <c r="E30" s="26"/>
      <c r="F30" s="26"/>
    </row>
    <row r="31" spans="1:6" ht="14.25" customHeight="1" x14ac:dyDescent="0.25">
      <c r="A31" s="6"/>
      <c r="B31" s="11"/>
      <c r="C31" s="7"/>
      <c r="D31" s="11" t="s">
        <v>3</v>
      </c>
      <c r="E31" s="26"/>
      <c r="F31" s="26"/>
    </row>
    <row r="32" spans="1:6" ht="14.25" customHeight="1" x14ac:dyDescent="0.25">
      <c r="A32" s="6"/>
      <c r="B32" s="11"/>
      <c r="C32" s="7"/>
      <c r="D32" s="11" t="s">
        <v>3</v>
      </c>
      <c r="E32" s="26"/>
      <c r="F32" s="26"/>
    </row>
    <row r="33" spans="1:261" ht="14.25" customHeight="1" x14ac:dyDescent="0.25">
      <c r="A33" s="6"/>
      <c r="B33" s="11"/>
      <c r="C33" s="7"/>
      <c r="D33" s="11" t="s">
        <v>3</v>
      </c>
      <c r="E33" s="26"/>
      <c r="F33" s="26"/>
    </row>
    <row r="34" spans="1:261" ht="14.25" customHeight="1" x14ac:dyDescent="0.25">
      <c r="A34" s="6"/>
      <c r="B34" s="11"/>
      <c r="C34" s="7"/>
      <c r="D34" s="11" t="s">
        <v>3</v>
      </c>
      <c r="E34" s="26"/>
      <c r="F34" s="26"/>
    </row>
    <row r="35" spans="1:261" ht="14.25" customHeight="1" x14ac:dyDescent="0.25">
      <c r="A35" s="6"/>
      <c r="B35" s="11"/>
      <c r="C35" s="7"/>
      <c r="D35" s="12" t="s">
        <v>8</v>
      </c>
      <c r="E35" s="13">
        <f>SUM(E10:E34)</f>
        <v>0</v>
      </c>
      <c r="F35" s="13"/>
    </row>
    <row r="36" spans="1:261" ht="14.25" customHeight="1" x14ac:dyDescent="0.25">
      <c r="A36" s="6"/>
      <c r="B36" s="11"/>
      <c r="C36" s="7"/>
      <c r="D36" s="12" t="s">
        <v>1</v>
      </c>
      <c r="E36" s="13">
        <f>E35</f>
        <v>0</v>
      </c>
      <c r="F36" s="13"/>
    </row>
    <row r="37" spans="1:261" ht="14.25" customHeight="1" x14ac:dyDescent="0.25">
      <c r="A37" s="6"/>
      <c r="B37" s="11"/>
      <c r="C37" s="7"/>
      <c r="D37" s="11" t="s">
        <v>3</v>
      </c>
      <c r="E37" s="26"/>
      <c r="F37" s="26"/>
    </row>
    <row r="38" spans="1:261" ht="14.25" customHeight="1" x14ac:dyDescent="0.25">
      <c r="A38" s="6"/>
      <c r="B38" s="11"/>
      <c r="C38" s="7"/>
      <c r="D38" s="11"/>
      <c r="E38" s="26"/>
      <c r="F38" s="26"/>
    </row>
    <row r="39" spans="1:261" ht="14.25" customHeight="1" x14ac:dyDescent="0.25">
      <c r="A39" s="6"/>
      <c r="B39" s="11"/>
      <c r="C39" s="7"/>
      <c r="D39" s="12" t="s">
        <v>13</v>
      </c>
      <c r="E39" s="13">
        <f>E36+E38+E37</f>
        <v>0</v>
      </c>
      <c r="F39" s="13"/>
    </row>
    <row r="40" spans="1:261" ht="14.25" customHeight="1" x14ac:dyDescent="0.25">
      <c r="A40" s="6"/>
      <c r="B40" s="11"/>
      <c r="C40" s="7"/>
      <c r="D40" s="12"/>
      <c r="E40" s="28"/>
      <c r="F40" s="13"/>
    </row>
    <row r="41" spans="1:261" s="44" customFormat="1" ht="20.25" customHeight="1" x14ac:dyDescent="0.25">
      <c r="A41" s="379" t="s">
        <v>5</v>
      </c>
      <c r="B41" s="379"/>
      <c r="C41" s="379"/>
      <c r="D41" s="379"/>
      <c r="E41" s="379"/>
      <c r="F41" s="379"/>
      <c r="G41" s="43"/>
      <c r="H41" s="54"/>
      <c r="I41" s="5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</row>
    <row r="42" spans="1:261" ht="14.25" customHeight="1" x14ac:dyDescent="0.25">
      <c r="A42" s="6"/>
      <c r="B42" s="11"/>
      <c r="C42" s="8"/>
      <c r="D42" s="11"/>
      <c r="E42" s="19"/>
      <c r="F42" s="19"/>
    </row>
    <row r="43" spans="1:261" ht="14.25" customHeight="1" x14ac:dyDescent="0.25">
      <c r="A43" s="6"/>
      <c r="B43" s="11"/>
      <c r="C43" s="8"/>
      <c r="D43" s="11"/>
      <c r="E43" s="19"/>
      <c r="F43" s="26"/>
    </row>
    <row r="44" spans="1:261" ht="14.25" customHeight="1" x14ac:dyDescent="0.25">
      <c r="A44" s="6"/>
      <c r="B44" s="11"/>
      <c r="C44" s="8"/>
      <c r="D44" s="11"/>
      <c r="E44" s="28"/>
      <c r="F44" s="26"/>
    </row>
    <row r="45" spans="1:261" ht="14.25" customHeight="1" x14ac:dyDescent="0.25">
      <c r="A45" s="6"/>
      <c r="B45" s="11"/>
      <c r="C45" s="8"/>
      <c r="D45" s="12" t="s">
        <v>12</v>
      </c>
      <c r="E45" s="13">
        <f>SUM(E42:E44)</f>
        <v>0</v>
      </c>
      <c r="F45" s="29"/>
    </row>
    <row r="46" spans="1:261" ht="14.25" customHeight="1" x14ac:dyDescent="0.25">
      <c r="A46" s="6"/>
      <c r="B46" s="11"/>
      <c r="C46" s="8"/>
      <c r="D46" s="12"/>
      <c r="E46" s="28"/>
      <c r="F46" s="26"/>
    </row>
    <row r="47" spans="1:261" ht="14.25" customHeight="1" x14ac:dyDescent="0.25">
      <c r="A47" s="6"/>
      <c r="B47" s="11"/>
      <c r="C47" s="8"/>
      <c r="D47" s="12" t="s">
        <v>10</v>
      </c>
      <c r="E47" s="13">
        <f>E45+E39</f>
        <v>0</v>
      </c>
      <c r="F47" s="29"/>
    </row>
    <row r="48" spans="1:261" ht="14.25" customHeight="1" x14ac:dyDescent="0.25">
      <c r="A48" s="6"/>
      <c r="B48" s="11"/>
      <c r="C48" s="8"/>
      <c r="D48" s="12"/>
      <c r="E48" s="28"/>
      <c r="F48" s="26"/>
    </row>
    <row r="49" spans="1:261" s="44" customFormat="1" ht="20.25" customHeight="1" x14ac:dyDescent="0.25">
      <c r="A49" s="379" t="s">
        <v>6</v>
      </c>
      <c r="B49" s="379"/>
      <c r="C49" s="379"/>
      <c r="D49" s="379"/>
      <c r="E49" s="379"/>
      <c r="F49" s="379"/>
      <c r="G49" s="43"/>
      <c r="H49" s="54"/>
      <c r="I49" s="5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</row>
    <row r="50" spans="1:261" ht="14.25" customHeight="1" x14ac:dyDescent="0.25">
      <c r="A50" s="6"/>
      <c r="B50" s="11"/>
      <c r="C50" s="8"/>
      <c r="D50" s="11"/>
      <c r="E50" s="28"/>
      <c r="F50" s="26"/>
    </row>
    <row r="51" spans="1:261" ht="14.25" customHeight="1" x14ac:dyDescent="0.25">
      <c r="A51" s="6"/>
      <c r="B51" s="11"/>
      <c r="C51" s="8"/>
      <c r="D51" s="11"/>
      <c r="E51" s="28"/>
      <c r="F51" s="26"/>
    </row>
    <row r="52" spans="1:261" ht="14.25" customHeight="1" x14ac:dyDescent="0.25">
      <c r="A52" s="6"/>
      <c r="B52" s="11"/>
      <c r="C52" s="8"/>
      <c r="D52" s="11"/>
      <c r="E52" s="28"/>
      <c r="F52" s="26"/>
    </row>
    <row r="53" spans="1:261" ht="14.25" customHeight="1" x14ac:dyDescent="0.25">
      <c r="A53" s="6"/>
      <c r="B53" s="11"/>
      <c r="C53" s="8"/>
      <c r="D53" s="11"/>
      <c r="E53" s="28"/>
      <c r="F53" s="26"/>
    </row>
    <row r="54" spans="1:261" ht="14.25" customHeight="1" x14ac:dyDescent="0.25">
      <c r="A54" s="6"/>
      <c r="B54" s="11"/>
      <c r="C54" s="8"/>
      <c r="D54" s="11"/>
      <c r="E54" s="28"/>
      <c r="F54" s="26"/>
    </row>
    <row r="55" spans="1:261" ht="14.25" customHeight="1" x14ac:dyDescent="0.25">
      <c r="A55" s="6"/>
      <c r="B55" s="11"/>
      <c r="C55" s="8"/>
      <c r="D55" s="11"/>
      <c r="E55" s="28"/>
      <c r="F55" s="26"/>
    </row>
    <row r="56" spans="1:261" ht="14.25" customHeight="1" x14ac:dyDescent="0.25">
      <c r="A56" s="6"/>
      <c r="B56" s="11"/>
      <c r="C56" s="8"/>
      <c r="D56" s="11"/>
      <c r="E56" s="28"/>
      <c r="F56" s="26"/>
    </row>
    <row r="57" spans="1:261" ht="14.25" customHeight="1" x14ac:dyDescent="0.25">
      <c r="A57" s="6"/>
      <c r="B57" s="11"/>
      <c r="C57" s="8"/>
      <c r="D57" s="11"/>
      <c r="E57" s="28"/>
      <c r="F57" s="26"/>
    </row>
    <row r="58" spans="1:261" ht="14.25" customHeight="1" x14ac:dyDescent="0.25">
      <c r="A58" s="6"/>
      <c r="B58" s="11"/>
      <c r="C58" s="8"/>
      <c r="D58" s="11"/>
      <c r="E58" s="28"/>
      <c r="F58" s="19"/>
    </row>
    <row r="59" spans="1:261" ht="14.25" customHeight="1" x14ac:dyDescent="0.25">
      <c r="A59" s="6"/>
      <c r="B59" s="11"/>
      <c r="C59" s="8"/>
      <c r="D59" s="11"/>
      <c r="E59" s="28"/>
      <c r="F59" s="19"/>
    </row>
    <row r="60" spans="1:261" ht="14.25" customHeight="1" x14ac:dyDescent="0.25">
      <c r="A60" s="6"/>
      <c r="B60" s="11"/>
      <c r="C60" s="8"/>
      <c r="D60" s="11"/>
      <c r="E60" s="28"/>
      <c r="F60" s="19"/>
    </row>
    <row r="61" spans="1:261" ht="14.25" customHeight="1" x14ac:dyDescent="0.25">
      <c r="A61" s="6"/>
      <c r="B61" s="11"/>
      <c r="C61" s="8"/>
      <c r="D61" s="11"/>
      <c r="E61" s="28"/>
      <c r="F61" s="19"/>
    </row>
    <row r="62" spans="1:261" ht="14.25" customHeight="1" x14ac:dyDescent="0.25">
      <c r="A62" s="6"/>
      <c r="B62" s="11"/>
      <c r="C62" s="8"/>
      <c r="D62" s="11"/>
      <c r="E62" s="28"/>
      <c r="F62" s="19"/>
    </row>
    <row r="63" spans="1:261" ht="14.25" customHeight="1" x14ac:dyDescent="0.25">
      <c r="A63" s="6"/>
      <c r="B63" s="11"/>
      <c r="C63" s="8"/>
      <c r="D63" s="11"/>
      <c r="E63" s="28"/>
      <c r="F63" s="30"/>
    </row>
    <row r="64" spans="1:261" ht="14.25" customHeight="1" x14ac:dyDescent="0.25">
      <c r="A64" s="6"/>
      <c r="B64" s="11"/>
      <c r="C64" s="8"/>
      <c r="D64" s="11"/>
      <c r="E64" s="28"/>
      <c r="F64" s="30"/>
    </row>
    <row r="65" spans="1:6" ht="14.25" customHeight="1" x14ac:dyDescent="0.25">
      <c r="A65" s="6"/>
      <c r="B65" s="11"/>
      <c r="C65" s="8"/>
      <c r="D65" s="11"/>
      <c r="E65" s="28"/>
      <c r="F65" s="30"/>
    </row>
    <row r="66" spans="1:6" ht="14.25" customHeight="1" x14ac:dyDescent="0.25">
      <c r="A66" s="6"/>
      <c r="B66" s="11"/>
      <c r="C66" s="8"/>
      <c r="D66" s="11"/>
      <c r="E66" s="28"/>
      <c r="F66" s="30"/>
    </row>
    <row r="67" spans="1:6" ht="14.25" customHeight="1" x14ac:dyDescent="0.25">
      <c r="A67" s="6"/>
      <c r="B67" s="11"/>
      <c r="C67" s="8"/>
      <c r="D67" s="11"/>
      <c r="E67" s="28"/>
      <c r="F67" s="30"/>
    </row>
    <row r="68" spans="1:6" ht="14.25" customHeight="1" x14ac:dyDescent="0.25">
      <c r="A68" s="6"/>
      <c r="B68" s="11"/>
      <c r="C68" s="8"/>
      <c r="D68" s="11"/>
      <c r="E68" s="28"/>
      <c r="F68" s="19"/>
    </row>
    <row r="69" spans="1:6" ht="14.25" customHeight="1" x14ac:dyDescent="0.25">
      <c r="A69" s="6"/>
      <c r="B69" s="11"/>
      <c r="C69" s="8"/>
      <c r="D69" s="11"/>
      <c r="E69" s="28"/>
      <c r="F69" s="19"/>
    </row>
    <row r="70" spans="1:6" ht="14.25" customHeight="1" x14ac:dyDescent="0.25">
      <c r="A70" s="6"/>
      <c r="B70" s="11"/>
      <c r="C70" s="8"/>
      <c r="D70" s="12"/>
      <c r="E70" s="29"/>
      <c r="F70" s="20"/>
    </row>
    <row r="71" spans="1:6" ht="14.25" customHeight="1" x14ac:dyDescent="0.25">
      <c r="A71" s="6"/>
      <c r="B71" s="11"/>
      <c r="C71" s="8"/>
      <c r="D71" s="12"/>
      <c r="E71" s="13"/>
      <c r="F71" s="20"/>
    </row>
    <row r="72" spans="1:6" ht="14.25" customHeight="1" x14ac:dyDescent="0.25">
      <c r="A72" s="6"/>
      <c r="B72" s="11"/>
      <c r="C72" s="8"/>
      <c r="D72" s="11"/>
      <c r="E72" s="28"/>
      <c r="F72" s="19"/>
    </row>
    <row r="73" spans="1:6" ht="14.25" customHeight="1" x14ac:dyDescent="0.25">
      <c r="A73" s="6"/>
      <c r="B73" s="11"/>
      <c r="C73" s="8"/>
      <c r="D73" s="11"/>
      <c r="E73" s="28"/>
      <c r="F73" s="19"/>
    </row>
    <row r="74" spans="1:6" ht="14.25" customHeight="1" x14ac:dyDescent="0.25">
      <c r="A74" s="6"/>
      <c r="B74" s="11"/>
      <c r="C74" s="8"/>
      <c r="D74" s="11"/>
      <c r="E74" s="28"/>
      <c r="F74" s="19"/>
    </row>
    <row r="75" spans="1:6" ht="14.25" customHeight="1" x14ac:dyDescent="0.25">
      <c r="A75" s="6"/>
      <c r="B75" s="11"/>
      <c r="C75" s="8"/>
      <c r="D75" s="11"/>
      <c r="E75" s="28"/>
      <c r="F75" s="19"/>
    </row>
    <row r="76" spans="1:6" ht="14.25" customHeight="1" x14ac:dyDescent="0.25">
      <c r="A76" s="6"/>
      <c r="B76" s="11"/>
      <c r="C76" s="8"/>
      <c r="D76" s="11"/>
      <c r="E76" s="28"/>
      <c r="F76" s="19"/>
    </row>
    <row r="77" spans="1:6" ht="14.25" customHeight="1" x14ac:dyDescent="0.25">
      <c r="A77" s="6"/>
      <c r="B77" s="11"/>
      <c r="C77" s="8"/>
      <c r="D77" s="11"/>
      <c r="E77" s="28"/>
      <c r="F77" s="19"/>
    </row>
    <row r="78" spans="1:6" ht="14.25" customHeight="1" x14ac:dyDescent="0.25">
      <c r="A78" s="6"/>
      <c r="B78" s="11"/>
      <c r="C78" s="8"/>
      <c r="D78" s="11"/>
      <c r="E78" s="28"/>
      <c r="F78" s="19"/>
    </row>
    <row r="79" spans="1:6" ht="14.25" customHeight="1" x14ac:dyDescent="0.25">
      <c r="A79" s="6"/>
      <c r="B79" s="11"/>
      <c r="C79" s="8"/>
      <c r="D79" s="11"/>
      <c r="E79" s="28"/>
      <c r="F79" s="19"/>
    </row>
    <row r="80" spans="1:6" ht="14.25" customHeight="1" x14ac:dyDescent="0.25">
      <c r="A80" s="6"/>
      <c r="B80" s="11"/>
      <c r="C80" s="8"/>
      <c r="D80" s="11"/>
      <c r="E80" s="28"/>
      <c r="F80" s="19"/>
    </row>
    <row r="81" spans="1:6" ht="14.25" customHeight="1" x14ac:dyDescent="0.25">
      <c r="A81" s="6"/>
      <c r="B81" s="11"/>
      <c r="C81" s="8"/>
      <c r="D81" s="11"/>
      <c r="E81" s="28"/>
      <c r="F81" s="19"/>
    </row>
    <row r="82" spans="1:6" ht="14.25" customHeight="1" x14ac:dyDescent="0.25">
      <c r="A82" s="6"/>
      <c r="B82" s="11"/>
      <c r="C82" s="8"/>
      <c r="D82" s="11"/>
      <c r="E82" s="28"/>
      <c r="F82" s="19"/>
    </row>
    <row r="83" spans="1:6" ht="14.25" customHeight="1" x14ac:dyDescent="0.25">
      <c r="A83" s="6"/>
      <c r="B83" s="11"/>
      <c r="C83" s="8"/>
      <c r="D83" s="11"/>
      <c r="E83" s="28"/>
      <c r="F83" s="19"/>
    </row>
    <row r="84" spans="1:6" ht="14.25" customHeight="1" x14ac:dyDescent="0.25">
      <c r="A84" s="6"/>
      <c r="B84" s="11"/>
      <c r="C84" s="8"/>
      <c r="D84" s="11"/>
      <c r="E84" s="28"/>
      <c r="F84" s="19"/>
    </row>
    <row r="85" spans="1:6" ht="14.25" customHeight="1" x14ac:dyDescent="0.25">
      <c r="A85" s="6"/>
      <c r="B85" s="11"/>
      <c r="C85" s="8"/>
      <c r="D85" s="11"/>
      <c r="E85" s="28"/>
      <c r="F85" s="19"/>
    </row>
    <row r="86" spans="1:6" ht="14.25" customHeight="1" x14ac:dyDescent="0.25">
      <c r="A86" s="6"/>
      <c r="B86" s="11"/>
      <c r="C86" s="8"/>
      <c r="D86" s="11"/>
      <c r="E86" s="28"/>
      <c r="F86" s="19"/>
    </row>
    <row r="87" spans="1:6" ht="14.25" customHeight="1" x14ac:dyDescent="0.25">
      <c r="A87" s="6"/>
      <c r="B87" s="11"/>
      <c r="C87" s="8"/>
      <c r="D87" s="11"/>
      <c r="E87" s="28"/>
      <c r="F87" s="19"/>
    </row>
    <row r="88" spans="1:6" ht="14.25" customHeight="1" x14ac:dyDescent="0.25">
      <c r="A88" s="6"/>
      <c r="B88" s="11"/>
      <c r="C88" s="8"/>
      <c r="D88" s="11"/>
      <c r="E88" s="28"/>
      <c r="F88" s="19"/>
    </row>
    <row r="89" spans="1:6" ht="14.25" customHeight="1" x14ac:dyDescent="0.25">
      <c r="A89" s="6"/>
      <c r="B89" s="11"/>
      <c r="C89" s="8"/>
      <c r="D89" s="11"/>
      <c r="E89" s="28"/>
      <c r="F89" s="19"/>
    </row>
    <row r="90" spans="1:6" ht="14.25" customHeight="1" x14ac:dyDescent="0.25">
      <c r="A90" s="6"/>
      <c r="B90" s="11"/>
      <c r="C90" s="8"/>
      <c r="D90" s="11"/>
      <c r="E90" s="28"/>
      <c r="F90" s="19"/>
    </row>
    <row r="91" spans="1:6" ht="14.25" customHeight="1" x14ac:dyDescent="0.25">
      <c r="A91" s="6"/>
      <c r="B91" s="11"/>
      <c r="C91" s="8"/>
      <c r="D91" s="11"/>
      <c r="E91" s="28"/>
      <c r="F91" s="19"/>
    </row>
    <row r="92" spans="1:6" ht="14.25" customHeight="1" x14ac:dyDescent="0.25">
      <c r="A92" s="6"/>
      <c r="B92" s="11"/>
      <c r="C92" s="8"/>
      <c r="D92" s="11"/>
      <c r="E92" s="28"/>
      <c r="F92" s="19"/>
    </row>
    <row r="93" spans="1:6" ht="14.25" customHeight="1" x14ac:dyDescent="0.25">
      <c r="A93" s="6"/>
      <c r="B93" s="11"/>
      <c r="C93" s="8"/>
      <c r="D93" s="11"/>
      <c r="E93" s="28"/>
      <c r="F93" s="19"/>
    </row>
    <row r="94" spans="1:6" ht="14.25" customHeight="1" x14ac:dyDescent="0.25">
      <c r="A94" s="6"/>
      <c r="B94" s="11"/>
      <c r="C94" s="8"/>
      <c r="D94" s="11"/>
      <c r="E94" s="28"/>
      <c r="F94" s="19"/>
    </row>
    <row r="95" spans="1:6" ht="14.25" customHeight="1" x14ac:dyDescent="0.25">
      <c r="A95" s="6"/>
      <c r="B95" s="11"/>
      <c r="C95" s="8"/>
      <c r="D95" s="11"/>
      <c r="E95" s="28"/>
      <c r="F95" s="19"/>
    </row>
    <row r="96" spans="1:6" ht="14.25" customHeight="1" x14ac:dyDescent="0.25">
      <c r="A96" s="6"/>
      <c r="B96" s="11"/>
      <c r="C96" s="8"/>
      <c r="D96" s="11"/>
      <c r="E96" s="28"/>
      <c r="F96" s="19"/>
    </row>
    <row r="97" spans="1:6" ht="14.25" customHeight="1" x14ac:dyDescent="0.25">
      <c r="A97" s="6"/>
      <c r="B97" s="11"/>
      <c r="C97" s="8"/>
      <c r="D97" s="11"/>
      <c r="E97" s="13"/>
      <c r="F97" s="19"/>
    </row>
    <row r="98" spans="1:6" ht="14.25" customHeight="1" x14ac:dyDescent="0.25">
      <c r="A98" s="6"/>
      <c r="B98" s="11"/>
      <c r="C98" s="8"/>
      <c r="D98" s="11"/>
      <c r="E98" s="13"/>
      <c r="F98" s="19"/>
    </row>
    <row r="99" spans="1:6" ht="14.25" customHeight="1" x14ac:dyDescent="0.25">
      <c r="A99" s="6"/>
      <c r="B99" s="11"/>
      <c r="C99" s="8"/>
      <c r="D99" s="11"/>
      <c r="E99" s="13"/>
      <c r="F99" s="19"/>
    </row>
    <row r="100" spans="1:6" ht="14.25" customHeight="1" x14ac:dyDescent="0.25">
      <c r="A100" s="6"/>
      <c r="B100" s="11"/>
      <c r="C100" s="8"/>
      <c r="D100" s="11"/>
      <c r="E100" s="13"/>
      <c r="F100" s="19"/>
    </row>
    <row r="101" spans="1:6" ht="14.25" customHeight="1" x14ac:dyDescent="0.25">
      <c r="A101" s="6"/>
      <c r="B101" s="11"/>
      <c r="C101" s="8"/>
      <c r="D101" s="11"/>
      <c r="E101" s="28"/>
      <c r="F101" s="19"/>
    </row>
    <row r="102" spans="1:6" ht="14.25" customHeight="1" x14ac:dyDescent="0.25">
      <c r="A102" s="6"/>
      <c r="B102" s="11"/>
      <c r="C102" s="8"/>
      <c r="D102" s="11"/>
      <c r="E102" s="13"/>
      <c r="F102" s="19"/>
    </row>
    <row r="103" spans="1:6" ht="14.25" customHeight="1" x14ac:dyDescent="0.25">
      <c r="A103" s="6"/>
      <c r="B103" s="11"/>
      <c r="C103" s="8"/>
      <c r="D103" s="12"/>
      <c r="E103" s="13"/>
      <c r="F103" s="20"/>
    </row>
    <row r="104" spans="1:6" ht="14.25" customHeight="1" x14ac:dyDescent="0.25">
      <c r="A104" s="6"/>
      <c r="B104" s="11"/>
      <c r="C104" s="8"/>
      <c r="D104" s="12"/>
      <c r="E104" s="13"/>
      <c r="F104" s="20"/>
    </row>
    <row r="105" spans="1:6" ht="14.25" customHeight="1" x14ac:dyDescent="0.25">
      <c r="A105" s="6"/>
      <c r="B105" s="11"/>
      <c r="C105" s="8"/>
      <c r="D105" s="11"/>
      <c r="E105" s="13"/>
      <c r="F105" s="19"/>
    </row>
    <row r="106" spans="1:6" ht="14.25" customHeight="1" x14ac:dyDescent="0.25">
      <c r="A106" s="6"/>
      <c r="B106" s="11"/>
      <c r="C106" s="8"/>
      <c r="D106" s="11"/>
      <c r="E106" s="13"/>
      <c r="F106" s="19"/>
    </row>
    <row r="107" spans="1:6" ht="14.25" customHeight="1" x14ac:dyDescent="0.25">
      <c r="A107" s="6"/>
      <c r="B107" s="11"/>
      <c r="C107" s="8"/>
      <c r="D107" s="11"/>
      <c r="E107" s="13"/>
      <c r="F107" s="19"/>
    </row>
    <row r="108" spans="1:6" ht="14.25" customHeight="1" x14ac:dyDescent="0.25">
      <c r="A108" s="6"/>
      <c r="B108" s="11"/>
      <c r="C108" s="8"/>
      <c r="D108" s="11"/>
      <c r="E108" s="13"/>
      <c r="F108" s="19"/>
    </row>
    <row r="109" spans="1:6" ht="14.25" customHeight="1" x14ac:dyDescent="0.25">
      <c r="A109" s="6"/>
      <c r="B109" s="11"/>
      <c r="C109" s="8"/>
      <c r="D109" s="11"/>
      <c r="E109" s="13"/>
      <c r="F109" s="19"/>
    </row>
    <row r="110" spans="1:6" ht="14.25" customHeight="1" x14ac:dyDescent="0.25">
      <c r="A110" s="6"/>
      <c r="B110" s="11"/>
      <c r="C110" s="8"/>
      <c r="D110" s="11"/>
      <c r="E110" s="13"/>
      <c r="F110" s="19"/>
    </row>
    <row r="111" spans="1:6" ht="14.25" customHeight="1" x14ac:dyDescent="0.25">
      <c r="A111" s="6"/>
      <c r="B111" s="11"/>
      <c r="C111" s="8"/>
      <c r="D111" s="11"/>
      <c r="E111" s="13"/>
      <c r="F111" s="19"/>
    </row>
    <row r="112" spans="1:6" ht="14.25" customHeight="1" x14ac:dyDescent="0.25">
      <c r="A112" s="6"/>
      <c r="B112" s="11"/>
      <c r="C112" s="8"/>
      <c r="D112" s="11"/>
      <c r="E112" s="13"/>
      <c r="F112" s="19"/>
    </row>
    <row r="113" spans="1:6" ht="14.25" customHeight="1" x14ac:dyDescent="0.25">
      <c r="A113" s="6"/>
      <c r="B113" s="11"/>
      <c r="C113" s="8"/>
      <c r="D113" s="11"/>
      <c r="E113" s="13"/>
      <c r="F113" s="19"/>
    </row>
    <row r="114" spans="1:6" ht="14.25" customHeight="1" x14ac:dyDescent="0.25">
      <c r="A114" s="6"/>
      <c r="B114" s="11"/>
      <c r="C114" s="8"/>
      <c r="D114" s="11"/>
      <c r="E114" s="13"/>
      <c r="F114" s="19"/>
    </row>
    <row r="115" spans="1:6" ht="14.25" customHeight="1" x14ac:dyDescent="0.25">
      <c r="A115" s="6"/>
      <c r="B115" s="11"/>
      <c r="C115" s="8"/>
      <c r="D115" s="11"/>
      <c r="E115" s="13"/>
      <c r="F115" s="19"/>
    </row>
    <row r="116" spans="1:6" ht="14.25" customHeight="1" x14ac:dyDescent="0.25">
      <c r="A116" s="6"/>
      <c r="B116" s="11"/>
      <c r="C116" s="8"/>
      <c r="D116" s="11"/>
      <c r="E116" s="13"/>
      <c r="F116" s="19"/>
    </row>
    <row r="117" spans="1:6" ht="14.25" customHeight="1" x14ac:dyDescent="0.25">
      <c r="A117" s="6"/>
      <c r="B117" s="11"/>
      <c r="C117" s="8"/>
      <c r="D117" s="11"/>
      <c r="E117" s="13"/>
      <c r="F117" s="19"/>
    </row>
    <row r="118" spans="1:6" ht="14.25" customHeight="1" x14ac:dyDescent="0.25">
      <c r="A118" s="6"/>
      <c r="B118" s="11"/>
      <c r="C118" s="8"/>
      <c r="D118" s="11"/>
      <c r="E118" s="13"/>
      <c r="F118" s="19"/>
    </row>
    <row r="119" spans="1:6" ht="14.25" customHeight="1" x14ac:dyDescent="0.25">
      <c r="A119" s="6"/>
      <c r="B119" s="11"/>
      <c r="C119" s="8"/>
      <c r="D119" s="11"/>
      <c r="E119" s="13"/>
      <c r="F119" s="19"/>
    </row>
    <row r="120" spans="1:6" ht="14.25" customHeight="1" x14ac:dyDescent="0.25">
      <c r="A120" s="6"/>
      <c r="B120" s="11"/>
      <c r="C120" s="8"/>
      <c r="D120" s="11"/>
      <c r="E120" s="13"/>
      <c r="F120" s="19"/>
    </row>
    <row r="121" spans="1:6" ht="14.25" customHeight="1" x14ac:dyDescent="0.25">
      <c r="A121" s="6"/>
      <c r="B121" s="11"/>
      <c r="C121" s="8"/>
      <c r="D121" s="11"/>
      <c r="E121" s="13"/>
      <c r="F121" s="19"/>
    </row>
    <row r="122" spans="1:6" ht="14.25" customHeight="1" x14ac:dyDescent="0.25">
      <c r="A122" s="6"/>
      <c r="B122" s="11"/>
      <c r="C122" s="8"/>
      <c r="D122" s="11"/>
      <c r="E122" s="13"/>
      <c r="F122" s="19"/>
    </row>
    <row r="123" spans="1:6" ht="14.25" customHeight="1" x14ac:dyDescent="0.25">
      <c r="A123" s="6"/>
      <c r="B123" s="11"/>
      <c r="C123" s="8"/>
      <c r="D123" s="11"/>
      <c r="E123" s="13"/>
      <c r="F123" s="19"/>
    </row>
    <row r="124" spans="1:6" ht="14.25" customHeight="1" x14ac:dyDescent="0.25">
      <c r="A124" s="6"/>
      <c r="B124" s="11"/>
      <c r="C124" s="8"/>
      <c r="D124" s="11"/>
      <c r="E124" s="13"/>
      <c r="F124" s="19"/>
    </row>
    <row r="125" spans="1:6" ht="14.25" customHeight="1" x14ac:dyDescent="0.25">
      <c r="A125" s="6"/>
      <c r="B125" s="11"/>
      <c r="C125" s="8"/>
      <c r="D125" s="11"/>
      <c r="E125" s="13"/>
      <c r="F125" s="19"/>
    </row>
    <row r="126" spans="1:6" ht="14.25" customHeight="1" x14ac:dyDescent="0.25">
      <c r="A126" s="6"/>
      <c r="B126" s="11"/>
      <c r="C126" s="8"/>
      <c r="D126" s="11"/>
      <c r="E126" s="13"/>
      <c r="F126" s="19"/>
    </row>
    <row r="127" spans="1:6" ht="14.25" customHeight="1" x14ac:dyDescent="0.25">
      <c r="A127" s="6"/>
      <c r="B127" s="11"/>
      <c r="C127" s="8"/>
      <c r="D127" s="11"/>
      <c r="E127" s="13"/>
      <c r="F127" s="19"/>
    </row>
    <row r="128" spans="1:6" ht="14.25" customHeight="1" x14ac:dyDescent="0.25">
      <c r="A128" s="6"/>
      <c r="B128" s="11"/>
      <c r="C128" s="8"/>
      <c r="D128" s="11"/>
      <c r="E128" s="13"/>
      <c r="F128" s="19"/>
    </row>
    <row r="129" spans="1:6" ht="14.25" customHeight="1" x14ac:dyDescent="0.25">
      <c r="A129" s="6"/>
      <c r="B129" s="11"/>
      <c r="C129" s="8"/>
      <c r="D129" s="11"/>
      <c r="E129" s="13"/>
      <c r="F129" s="19"/>
    </row>
    <row r="130" spans="1:6" ht="14.25" customHeight="1" x14ac:dyDescent="0.25">
      <c r="A130" s="6"/>
      <c r="B130" s="11"/>
      <c r="C130" s="8"/>
      <c r="D130" s="11"/>
      <c r="E130" s="13"/>
      <c r="F130" s="19"/>
    </row>
    <row r="131" spans="1:6" ht="14.25" customHeight="1" x14ac:dyDescent="0.25">
      <c r="A131" s="6"/>
      <c r="B131" s="11"/>
      <c r="C131" s="8"/>
      <c r="D131" s="11"/>
      <c r="E131" s="13"/>
      <c r="F131" s="19"/>
    </row>
    <row r="132" spans="1:6" ht="14.25" customHeight="1" x14ac:dyDescent="0.25">
      <c r="A132" s="6"/>
      <c r="B132" s="11"/>
      <c r="C132" s="8"/>
      <c r="D132" s="11"/>
      <c r="E132" s="13"/>
      <c r="F132" s="19"/>
    </row>
    <row r="133" spans="1:6" ht="14.25" customHeight="1" x14ac:dyDescent="0.25">
      <c r="A133" s="6"/>
      <c r="B133" s="11"/>
      <c r="C133" s="8"/>
      <c r="D133" s="11"/>
      <c r="E133" s="13"/>
      <c r="F133" s="19"/>
    </row>
    <row r="134" spans="1:6" ht="14.25" customHeight="1" x14ac:dyDescent="0.25">
      <c r="A134" s="6"/>
      <c r="B134" s="11"/>
      <c r="C134" s="8"/>
      <c r="D134" s="11"/>
      <c r="E134" s="13"/>
      <c r="F134" s="19"/>
    </row>
    <row r="135" spans="1:6" ht="14.25" customHeight="1" x14ac:dyDescent="0.25">
      <c r="A135" s="6"/>
      <c r="B135" s="11"/>
      <c r="C135" s="8"/>
      <c r="D135" s="11"/>
      <c r="E135" s="13"/>
      <c r="F135" s="19"/>
    </row>
    <row r="136" spans="1:6" ht="14.25" customHeight="1" x14ac:dyDescent="0.25">
      <c r="A136" s="6"/>
      <c r="B136" s="11"/>
      <c r="C136" s="8"/>
      <c r="D136" s="11"/>
      <c r="E136" s="13"/>
      <c r="F136" s="19"/>
    </row>
    <row r="137" spans="1:6" ht="14.25" customHeight="1" x14ac:dyDescent="0.25">
      <c r="A137" s="6"/>
      <c r="B137" s="11"/>
      <c r="C137" s="8"/>
      <c r="D137" s="11"/>
      <c r="E137" s="13"/>
      <c r="F137" s="19"/>
    </row>
    <row r="138" spans="1:6" ht="14.25" customHeight="1" x14ac:dyDescent="0.25">
      <c r="A138" s="6"/>
      <c r="B138" s="11"/>
      <c r="C138" s="8"/>
      <c r="D138" s="11"/>
      <c r="E138" s="28"/>
      <c r="F138" s="19"/>
    </row>
    <row r="139" spans="1:6" ht="14.25" customHeight="1" x14ac:dyDescent="0.25">
      <c r="A139" s="6"/>
      <c r="B139" s="11"/>
      <c r="C139" s="8"/>
      <c r="D139" s="11"/>
      <c r="E139" s="28"/>
      <c r="F139" s="19"/>
    </row>
    <row r="140" spans="1:6" ht="14.25" customHeight="1" x14ac:dyDescent="0.25">
      <c r="A140" s="6"/>
      <c r="B140" s="11"/>
      <c r="C140" s="8"/>
      <c r="D140" s="11"/>
      <c r="E140" s="28"/>
      <c r="F140" s="19"/>
    </row>
    <row r="141" spans="1:6" ht="14.25" customHeight="1" x14ac:dyDescent="0.25">
      <c r="A141" s="6"/>
      <c r="B141" s="11"/>
      <c r="C141" s="8"/>
      <c r="D141" s="11"/>
      <c r="E141" s="28"/>
      <c r="F141" s="19"/>
    </row>
    <row r="142" spans="1:6" ht="14.25" customHeight="1" x14ac:dyDescent="0.25">
      <c r="A142" s="6"/>
      <c r="B142" s="11"/>
      <c r="C142" s="8"/>
      <c r="D142" s="11"/>
      <c r="E142" s="28"/>
      <c r="F142" s="19"/>
    </row>
    <row r="143" spans="1:6" ht="14.25" customHeight="1" x14ac:dyDescent="0.25">
      <c r="A143" s="6"/>
      <c r="B143" s="11"/>
      <c r="C143" s="8"/>
      <c r="D143" s="11"/>
      <c r="E143" s="28"/>
      <c r="F143" s="19"/>
    </row>
    <row r="144" spans="1:6" ht="14.25" customHeight="1" x14ac:dyDescent="0.25">
      <c r="A144" s="6"/>
      <c r="B144" s="11"/>
      <c r="C144" s="8"/>
      <c r="D144" s="11"/>
      <c r="E144" s="28"/>
      <c r="F144" s="19"/>
    </row>
    <row r="145" spans="1:6" ht="14.25" customHeight="1" x14ac:dyDescent="0.25">
      <c r="A145" s="6"/>
      <c r="B145" s="11"/>
      <c r="C145" s="8"/>
      <c r="D145" s="11"/>
      <c r="E145" s="28"/>
      <c r="F145" s="19"/>
    </row>
    <row r="146" spans="1:6" ht="14.25" customHeight="1" x14ac:dyDescent="0.25">
      <c r="A146" s="6"/>
      <c r="B146" s="11"/>
      <c r="C146" s="8"/>
      <c r="D146" s="11"/>
      <c r="E146" s="28"/>
      <c r="F146" s="19"/>
    </row>
    <row r="147" spans="1:6" ht="14.25" customHeight="1" x14ac:dyDescent="0.25">
      <c r="A147" s="6"/>
      <c r="B147" s="11"/>
      <c r="C147" s="8"/>
      <c r="D147" s="11"/>
      <c r="E147" s="28"/>
      <c r="F147" s="19"/>
    </row>
    <row r="148" spans="1:6" ht="14.25" customHeight="1" x14ac:dyDescent="0.25">
      <c r="A148" s="6"/>
      <c r="B148" s="11"/>
      <c r="C148" s="8"/>
      <c r="D148" s="11"/>
      <c r="E148" s="28"/>
      <c r="F148" s="19"/>
    </row>
    <row r="149" spans="1:6" ht="14.25" customHeight="1" x14ac:dyDescent="0.25">
      <c r="A149" s="6"/>
      <c r="B149" s="11"/>
      <c r="C149" s="8"/>
      <c r="D149" s="11"/>
      <c r="E149" s="28"/>
      <c r="F149" s="19"/>
    </row>
    <row r="150" spans="1:6" ht="14.25" customHeight="1" x14ac:dyDescent="0.25">
      <c r="A150" s="6"/>
      <c r="B150" s="11"/>
      <c r="C150" s="8"/>
      <c r="D150" s="11"/>
      <c r="E150" s="28"/>
      <c r="F150" s="19"/>
    </row>
    <row r="151" spans="1:6" ht="14.25" customHeight="1" x14ac:dyDescent="0.25">
      <c r="A151" s="6"/>
      <c r="B151" s="11"/>
      <c r="C151" s="8"/>
      <c r="D151" s="11"/>
      <c r="E151" s="28"/>
      <c r="F151" s="19"/>
    </row>
    <row r="152" spans="1:6" ht="14.25" customHeight="1" x14ac:dyDescent="0.25">
      <c r="A152" s="6"/>
      <c r="B152" s="11"/>
      <c r="C152" s="8"/>
      <c r="D152" s="11"/>
      <c r="E152" s="28"/>
      <c r="F152" s="19"/>
    </row>
    <row r="153" spans="1:6" ht="14.25" customHeight="1" x14ac:dyDescent="0.25">
      <c r="A153" s="6"/>
      <c r="B153" s="11"/>
      <c r="C153" s="8"/>
      <c r="D153" s="11"/>
      <c r="E153" s="28"/>
      <c r="F153" s="19"/>
    </row>
    <row r="154" spans="1:6" ht="14.25" customHeight="1" x14ac:dyDescent="0.25">
      <c r="A154" s="6"/>
      <c r="B154" s="11"/>
      <c r="C154" s="8"/>
      <c r="D154" s="11"/>
      <c r="E154" s="28"/>
      <c r="F154" s="19"/>
    </row>
    <row r="155" spans="1:6" ht="14.25" customHeight="1" x14ac:dyDescent="0.25">
      <c r="A155" s="6"/>
      <c r="B155" s="11"/>
      <c r="C155" s="8"/>
      <c r="D155" s="11"/>
      <c r="E155" s="28"/>
      <c r="F155" s="19"/>
    </row>
    <row r="156" spans="1:6" ht="14.25" customHeight="1" x14ac:dyDescent="0.25">
      <c r="A156" s="6"/>
      <c r="B156" s="11"/>
      <c r="C156" s="8"/>
      <c r="D156" s="11"/>
      <c r="E156" s="28"/>
      <c r="F156" s="19"/>
    </row>
    <row r="157" spans="1:6" ht="14.25" customHeight="1" x14ac:dyDescent="0.25">
      <c r="A157" s="6"/>
      <c r="B157" s="11"/>
      <c r="C157" s="8"/>
      <c r="D157" s="11"/>
      <c r="E157" s="28"/>
      <c r="F157" s="19"/>
    </row>
    <row r="158" spans="1:6" ht="14.25" customHeight="1" x14ac:dyDescent="0.25">
      <c r="A158" s="6"/>
      <c r="B158" s="11"/>
      <c r="C158" s="8"/>
      <c r="D158" s="11"/>
      <c r="E158" s="28"/>
      <c r="F158" s="19"/>
    </row>
    <row r="159" spans="1:6" ht="14.25" customHeight="1" x14ac:dyDescent="0.25">
      <c r="A159" s="6"/>
      <c r="B159" s="11"/>
      <c r="C159" s="8"/>
      <c r="D159" s="11"/>
      <c r="E159" s="28"/>
      <c r="F159" s="19"/>
    </row>
    <row r="160" spans="1:6" ht="14.25" customHeight="1" x14ac:dyDescent="0.25">
      <c r="A160" s="6"/>
      <c r="B160" s="11"/>
      <c r="C160" s="8"/>
      <c r="D160" s="11"/>
      <c r="E160" s="28"/>
      <c r="F160" s="19"/>
    </row>
    <row r="161" spans="1:6" ht="14.25" customHeight="1" x14ac:dyDescent="0.25">
      <c r="A161" s="6"/>
      <c r="B161" s="11"/>
      <c r="C161" s="8"/>
      <c r="D161" s="11"/>
      <c r="E161" s="28"/>
      <c r="F161" s="19"/>
    </row>
    <row r="162" spans="1:6" ht="14.25" customHeight="1" x14ac:dyDescent="0.25">
      <c r="A162" s="6"/>
      <c r="B162" s="11"/>
      <c r="C162" s="8"/>
      <c r="D162" s="11"/>
      <c r="E162" s="28"/>
      <c r="F162" s="19"/>
    </row>
    <row r="163" spans="1:6" ht="14.25" customHeight="1" x14ac:dyDescent="0.25">
      <c r="A163" s="6"/>
      <c r="B163" s="11"/>
      <c r="C163" s="8"/>
      <c r="D163" s="11"/>
      <c r="E163" s="28"/>
      <c r="F163" s="19"/>
    </row>
    <row r="164" spans="1:6" ht="14.25" customHeight="1" x14ac:dyDescent="0.25">
      <c r="A164" s="6"/>
      <c r="B164" s="11"/>
      <c r="C164" s="8"/>
      <c r="D164" s="11"/>
      <c r="E164" s="28"/>
      <c r="F164" s="19"/>
    </row>
    <row r="165" spans="1:6" ht="14.25" customHeight="1" x14ac:dyDescent="0.25">
      <c r="A165" s="6"/>
      <c r="B165" s="11"/>
      <c r="C165" s="8"/>
      <c r="D165" s="11"/>
      <c r="E165" s="28"/>
      <c r="F165" s="19"/>
    </row>
    <row r="166" spans="1:6" ht="14.25" customHeight="1" x14ac:dyDescent="0.25">
      <c r="A166" s="6"/>
      <c r="B166" s="11"/>
      <c r="C166" s="8"/>
      <c r="D166" s="11"/>
      <c r="E166" s="28"/>
      <c r="F166" s="19"/>
    </row>
    <row r="167" spans="1:6" ht="14.25" customHeight="1" x14ac:dyDescent="0.25">
      <c r="A167" s="6"/>
      <c r="B167" s="11"/>
      <c r="C167" s="8"/>
      <c r="D167" s="11"/>
      <c r="E167" s="28"/>
      <c r="F167" s="19"/>
    </row>
    <row r="168" spans="1:6" ht="14.25" customHeight="1" x14ac:dyDescent="0.25">
      <c r="A168" s="6"/>
      <c r="B168" s="11"/>
      <c r="C168" s="8"/>
      <c r="D168" s="11"/>
      <c r="E168" s="28"/>
      <c r="F168" s="19"/>
    </row>
    <row r="169" spans="1:6" ht="14.25" customHeight="1" x14ac:dyDescent="0.25">
      <c r="A169" s="6"/>
      <c r="B169" s="11"/>
      <c r="C169" s="8"/>
      <c r="D169" s="11"/>
      <c r="E169" s="28"/>
      <c r="F169" s="19"/>
    </row>
    <row r="170" spans="1:6" ht="14.25" customHeight="1" x14ac:dyDescent="0.25">
      <c r="A170" s="6"/>
      <c r="B170" s="11"/>
      <c r="C170" s="8"/>
      <c r="D170" s="11"/>
      <c r="E170" s="28"/>
      <c r="F170" s="19"/>
    </row>
    <row r="171" spans="1:6" ht="14.25" customHeight="1" x14ac:dyDescent="0.25">
      <c r="A171" s="6"/>
      <c r="B171" s="11"/>
      <c r="C171" s="8"/>
      <c r="D171" s="11"/>
      <c r="E171" s="28"/>
      <c r="F171" s="19"/>
    </row>
    <row r="172" spans="1:6" ht="14.25" customHeight="1" x14ac:dyDescent="0.25">
      <c r="A172" s="6"/>
      <c r="B172" s="11"/>
      <c r="C172" s="8"/>
      <c r="D172" s="11"/>
      <c r="E172" s="28"/>
      <c r="F172" s="19"/>
    </row>
    <row r="173" spans="1:6" ht="14.25" customHeight="1" x14ac:dyDescent="0.25">
      <c r="A173" s="6"/>
      <c r="B173" s="11"/>
      <c r="C173" s="8"/>
      <c r="D173" s="11"/>
      <c r="E173" s="28"/>
      <c r="F173" s="19"/>
    </row>
    <row r="174" spans="1:6" ht="14.25" customHeight="1" x14ac:dyDescent="0.25">
      <c r="A174" s="6"/>
      <c r="B174" s="11"/>
      <c r="C174" s="8"/>
      <c r="D174" s="11"/>
      <c r="E174" s="28"/>
      <c r="F174" s="19"/>
    </row>
    <row r="175" spans="1:6" ht="14.25" customHeight="1" x14ac:dyDescent="0.25">
      <c r="A175" s="6"/>
      <c r="B175" s="11"/>
      <c r="C175" s="8"/>
      <c r="D175" s="11"/>
      <c r="E175" s="28"/>
      <c r="F175" s="19"/>
    </row>
    <row r="176" spans="1:6" ht="14.25" customHeight="1" x14ac:dyDescent="0.25">
      <c r="A176" s="6"/>
      <c r="B176" s="11"/>
      <c r="C176" s="8"/>
      <c r="D176" s="11"/>
      <c r="E176" s="28"/>
      <c r="F176" s="19"/>
    </row>
    <row r="177" spans="1:6" ht="14.25" customHeight="1" x14ac:dyDescent="0.25">
      <c r="A177" s="6"/>
      <c r="B177" s="11"/>
      <c r="C177" s="8"/>
      <c r="D177" s="11"/>
      <c r="E177" s="28"/>
      <c r="F177" s="19"/>
    </row>
    <row r="178" spans="1:6" ht="14.25" customHeight="1" x14ac:dyDescent="0.25">
      <c r="A178" s="6"/>
      <c r="B178" s="11"/>
      <c r="C178" s="8"/>
      <c r="D178" s="11"/>
      <c r="E178" s="28"/>
      <c r="F178" s="19"/>
    </row>
    <row r="179" spans="1:6" ht="14.25" customHeight="1" x14ac:dyDescent="0.25">
      <c r="A179" s="6"/>
      <c r="B179" s="11"/>
      <c r="C179" s="8"/>
      <c r="D179" s="11"/>
      <c r="E179" s="13"/>
      <c r="F179" s="19"/>
    </row>
    <row r="180" spans="1:6" ht="14.25" customHeight="1" x14ac:dyDescent="0.25">
      <c r="A180" s="6"/>
      <c r="B180" s="11"/>
      <c r="C180" s="8"/>
      <c r="D180" s="11"/>
      <c r="E180" s="13"/>
      <c r="F180" s="19"/>
    </row>
    <row r="181" spans="1:6" ht="14.25" customHeight="1" x14ac:dyDescent="0.25">
      <c r="A181" s="6"/>
      <c r="B181" s="11"/>
      <c r="C181" s="8"/>
      <c r="D181" s="11"/>
      <c r="E181" s="13"/>
      <c r="F181" s="19"/>
    </row>
    <row r="182" spans="1:6" ht="14.25" customHeight="1" x14ac:dyDescent="0.25">
      <c r="A182" s="6"/>
      <c r="B182" s="11"/>
      <c r="C182" s="8"/>
      <c r="D182" s="11"/>
      <c r="E182" s="13"/>
      <c r="F182" s="19"/>
    </row>
    <row r="183" spans="1:6" ht="14.25" customHeight="1" x14ac:dyDescent="0.25">
      <c r="A183" s="6"/>
      <c r="B183" s="11"/>
      <c r="C183" s="8"/>
      <c r="D183" s="11"/>
      <c r="E183" s="13"/>
      <c r="F183" s="19"/>
    </row>
    <row r="184" spans="1:6" ht="14.25" customHeight="1" x14ac:dyDescent="0.25">
      <c r="A184" s="6"/>
      <c r="B184" s="11"/>
      <c r="C184" s="8"/>
      <c r="D184" s="11"/>
      <c r="E184" s="13"/>
      <c r="F184" s="19"/>
    </row>
    <row r="185" spans="1:6" ht="14.25" customHeight="1" x14ac:dyDescent="0.25">
      <c r="A185" s="6"/>
      <c r="B185" s="11"/>
      <c r="C185" s="8"/>
      <c r="D185" s="11"/>
      <c r="E185" s="13"/>
      <c r="F185" s="19"/>
    </row>
    <row r="186" spans="1:6" ht="14.25" customHeight="1" x14ac:dyDescent="0.25">
      <c r="A186" s="6"/>
      <c r="B186" s="11"/>
      <c r="C186" s="8"/>
      <c r="D186" s="11"/>
      <c r="E186" s="13"/>
      <c r="F186" s="19"/>
    </row>
    <row r="187" spans="1:6" ht="14.25" customHeight="1" x14ac:dyDescent="0.25">
      <c r="A187" s="6"/>
      <c r="B187" s="11"/>
      <c r="C187" s="8"/>
      <c r="D187" s="11"/>
      <c r="E187" s="13"/>
      <c r="F187" s="19"/>
    </row>
    <row r="188" spans="1:6" ht="14.25" customHeight="1" x14ac:dyDescent="0.25">
      <c r="A188" s="6"/>
      <c r="B188" s="11"/>
      <c r="C188" s="8"/>
      <c r="D188" s="11"/>
      <c r="E188" s="13"/>
      <c r="F188" s="19"/>
    </row>
    <row r="189" spans="1:6" ht="14.25" customHeight="1" x14ac:dyDescent="0.25">
      <c r="A189" s="6"/>
      <c r="B189" s="11"/>
      <c r="C189" s="8"/>
      <c r="D189" s="11"/>
      <c r="E189" s="13"/>
      <c r="F189" s="19"/>
    </row>
    <row r="190" spans="1:6" ht="14.25" customHeight="1" x14ac:dyDescent="0.25">
      <c r="A190" s="6"/>
      <c r="B190" s="11"/>
      <c r="C190" s="8"/>
      <c r="D190" s="11"/>
      <c r="E190" s="13"/>
      <c r="F190" s="19"/>
    </row>
    <row r="191" spans="1:6" ht="14.25" customHeight="1" x14ac:dyDescent="0.25">
      <c r="A191" s="6"/>
      <c r="B191" s="11"/>
      <c r="C191" s="8"/>
      <c r="D191" s="11"/>
      <c r="E191" s="13"/>
      <c r="F191" s="19"/>
    </row>
    <row r="192" spans="1:6" ht="14.25" customHeight="1" x14ac:dyDescent="0.25">
      <c r="A192" s="6"/>
      <c r="B192" s="11"/>
      <c r="C192" s="8"/>
      <c r="D192" s="11"/>
      <c r="E192" s="13"/>
      <c r="F192" s="19"/>
    </row>
    <row r="193" spans="1:6" ht="14.25" customHeight="1" x14ac:dyDescent="0.25">
      <c r="A193" s="6"/>
      <c r="B193" s="11"/>
      <c r="C193" s="8"/>
      <c r="D193" s="11"/>
      <c r="E193" s="13"/>
      <c r="F193" s="19"/>
    </row>
    <row r="194" spans="1:6" ht="14.25" customHeight="1" x14ac:dyDescent="0.25">
      <c r="A194" s="6"/>
      <c r="B194" s="11"/>
      <c r="C194" s="8"/>
      <c r="D194" s="11"/>
      <c r="E194" s="13"/>
      <c r="F194" s="19"/>
    </row>
    <row r="195" spans="1:6" ht="14.25" customHeight="1" x14ac:dyDescent="0.25">
      <c r="A195" s="6"/>
      <c r="B195" s="11"/>
      <c r="C195" s="8"/>
      <c r="D195" s="11"/>
      <c r="E195" s="13"/>
      <c r="F195" s="19"/>
    </row>
    <row r="196" spans="1:6" ht="14.25" customHeight="1" x14ac:dyDescent="0.25">
      <c r="A196" s="6"/>
      <c r="B196" s="11"/>
      <c r="C196" s="8"/>
      <c r="D196" s="11"/>
      <c r="E196" s="13"/>
      <c r="F196" s="19"/>
    </row>
    <row r="197" spans="1:6" ht="14.25" customHeight="1" x14ac:dyDescent="0.25">
      <c r="A197" s="6"/>
      <c r="B197" s="11"/>
      <c r="C197" s="8"/>
      <c r="D197" s="11"/>
      <c r="E197" s="13"/>
      <c r="F197" s="19"/>
    </row>
    <row r="198" spans="1:6" ht="14.25" customHeight="1" x14ac:dyDescent="0.25">
      <c r="A198" s="6"/>
      <c r="B198" s="11"/>
      <c r="C198" s="8"/>
      <c r="D198" s="11"/>
      <c r="E198" s="13"/>
      <c r="F198" s="19"/>
    </row>
    <row r="199" spans="1:6" ht="14.25" customHeight="1" x14ac:dyDescent="0.25">
      <c r="A199" s="6"/>
      <c r="B199" s="11"/>
      <c r="C199" s="8"/>
      <c r="D199" s="11"/>
      <c r="E199" s="13"/>
      <c r="F199" s="19"/>
    </row>
    <row r="200" spans="1:6" ht="14.25" customHeight="1" x14ac:dyDescent="0.25">
      <c r="A200" s="6"/>
      <c r="B200" s="11"/>
      <c r="C200" s="8"/>
      <c r="D200" s="11"/>
      <c r="E200" s="13"/>
      <c r="F200" s="19"/>
    </row>
    <row r="201" spans="1:6" ht="14.25" customHeight="1" x14ac:dyDescent="0.25">
      <c r="A201" s="6"/>
      <c r="B201" s="11"/>
      <c r="C201" s="8"/>
      <c r="D201" s="11"/>
      <c r="E201" s="13"/>
      <c r="F201" s="19"/>
    </row>
    <row r="202" spans="1:6" ht="14.25" customHeight="1" x14ac:dyDescent="0.25">
      <c r="A202" s="6"/>
      <c r="B202" s="11"/>
      <c r="C202" s="8"/>
      <c r="D202" s="11"/>
      <c r="E202" s="13"/>
      <c r="F202" s="19"/>
    </row>
    <row r="203" spans="1:6" ht="14.25" customHeight="1" x14ac:dyDescent="0.25">
      <c r="A203" s="6"/>
      <c r="B203" s="11"/>
      <c r="C203" s="8"/>
      <c r="D203" s="11"/>
      <c r="E203" s="13"/>
      <c r="F203" s="19"/>
    </row>
    <row r="204" spans="1:6" ht="14.25" customHeight="1" x14ac:dyDescent="0.25">
      <c r="A204" s="6"/>
      <c r="B204" s="11"/>
      <c r="C204" s="8"/>
      <c r="D204" s="11"/>
      <c r="E204" s="13"/>
      <c r="F204" s="19"/>
    </row>
    <row r="205" spans="1:6" ht="14.25" customHeight="1" x14ac:dyDescent="0.25">
      <c r="A205" s="6"/>
      <c r="B205" s="11"/>
      <c r="C205" s="8"/>
      <c r="D205" s="11"/>
      <c r="E205" s="13"/>
      <c r="F205" s="19"/>
    </row>
    <row r="206" spans="1:6" ht="14.25" customHeight="1" x14ac:dyDescent="0.25">
      <c r="A206" s="6"/>
      <c r="B206" s="11"/>
      <c r="C206" s="8"/>
      <c r="D206" s="11"/>
      <c r="E206" s="13"/>
      <c r="F206" s="19"/>
    </row>
    <row r="207" spans="1:6" ht="14.25" customHeight="1" x14ac:dyDescent="0.25">
      <c r="A207" s="6"/>
      <c r="B207" s="11"/>
      <c r="C207" s="8"/>
      <c r="D207" s="11"/>
      <c r="E207" s="13"/>
      <c r="F207" s="19"/>
    </row>
    <row r="208" spans="1:6" ht="14.25" customHeight="1" x14ac:dyDescent="0.25">
      <c r="A208" s="6"/>
      <c r="B208" s="11"/>
      <c r="C208" s="8"/>
      <c r="D208" s="11"/>
      <c r="E208" s="13"/>
      <c r="F208" s="19"/>
    </row>
    <row r="209" spans="1:6" ht="14.25" customHeight="1" x14ac:dyDescent="0.25">
      <c r="A209" s="6"/>
      <c r="B209" s="11"/>
      <c r="C209" s="8"/>
      <c r="D209" s="11"/>
      <c r="E209" s="13"/>
      <c r="F209" s="19"/>
    </row>
    <row r="210" spans="1:6" ht="14.25" customHeight="1" x14ac:dyDescent="0.25">
      <c r="A210" s="6"/>
      <c r="B210" s="11"/>
      <c r="C210" s="8"/>
      <c r="D210" s="11"/>
      <c r="E210" s="13"/>
      <c r="F210" s="19"/>
    </row>
    <row r="211" spans="1:6" ht="14.25" customHeight="1" x14ac:dyDescent="0.25">
      <c r="A211" s="6"/>
      <c r="B211" s="11"/>
      <c r="C211" s="8"/>
      <c r="D211" s="11"/>
      <c r="E211" s="13"/>
      <c r="F211" s="19"/>
    </row>
    <row r="212" spans="1:6" ht="14.25" customHeight="1" x14ac:dyDescent="0.25">
      <c r="A212" s="6"/>
      <c r="B212" s="11"/>
      <c r="C212" s="8"/>
      <c r="D212" s="11"/>
      <c r="E212" s="13"/>
      <c r="F212" s="19"/>
    </row>
    <row r="213" spans="1:6" ht="14.25" customHeight="1" x14ac:dyDescent="0.25">
      <c r="A213" s="6"/>
      <c r="B213" s="11"/>
      <c r="C213" s="8"/>
      <c r="D213" s="11"/>
      <c r="E213" s="13"/>
      <c r="F213" s="19"/>
    </row>
    <row r="214" spans="1:6" ht="14.25" customHeight="1" x14ac:dyDescent="0.25">
      <c r="A214" s="6"/>
      <c r="B214" s="11"/>
      <c r="C214" s="8"/>
      <c r="D214" s="11"/>
      <c r="E214" s="13"/>
      <c r="F214" s="19"/>
    </row>
    <row r="215" spans="1:6" ht="14.25" customHeight="1" x14ac:dyDescent="0.25">
      <c r="A215" s="6"/>
      <c r="B215" s="11"/>
      <c r="C215" s="8"/>
      <c r="D215" s="11"/>
      <c r="E215" s="13"/>
      <c r="F215" s="19"/>
    </row>
    <row r="216" spans="1:6" ht="14.25" customHeight="1" x14ac:dyDescent="0.25">
      <c r="A216" s="6"/>
      <c r="B216" s="11"/>
      <c r="C216" s="8"/>
      <c r="D216" s="11"/>
      <c r="E216" s="13"/>
      <c r="F216" s="19"/>
    </row>
    <row r="217" spans="1:6" ht="14.25" customHeight="1" x14ac:dyDescent="0.25">
      <c r="A217" s="6"/>
      <c r="B217" s="11"/>
      <c r="C217" s="8"/>
      <c r="D217" s="11"/>
      <c r="E217" s="13"/>
      <c r="F217" s="19"/>
    </row>
    <row r="218" spans="1:6" ht="14.25" customHeight="1" x14ac:dyDescent="0.25">
      <c r="A218" s="6"/>
      <c r="B218" s="11"/>
      <c r="C218" s="8"/>
      <c r="D218" s="11"/>
      <c r="E218" s="13"/>
      <c r="F218" s="19"/>
    </row>
    <row r="219" spans="1:6" ht="14.25" customHeight="1" x14ac:dyDescent="0.25">
      <c r="A219" s="6"/>
      <c r="B219" s="11"/>
      <c r="C219" s="8"/>
      <c r="D219" s="11"/>
      <c r="E219" s="13"/>
      <c r="F219" s="19"/>
    </row>
    <row r="220" spans="1:6" ht="14.25" customHeight="1" x14ac:dyDescent="0.25">
      <c r="A220" s="6"/>
      <c r="B220" s="11"/>
      <c r="C220" s="8"/>
      <c r="D220" s="11"/>
      <c r="E220" s="13"/>
      <c r="F220" s="19"/>
    </row>
    <row r="221" spans="1:6" ht="14.25" customHeight="1" x14ac:dyDescent="0.25">
      <c r="A221" s="6"/>
      <c r="B221" s="11"/>
      <c r="C221" s="8"/>
      <c r="D221" s="11"/>
      <c r="E221" s="13"/>
      <c r="F221" s="19"/>
    </row>
    <row r="222" spans="1:6" ht="14.25" customHeight="1" x14ac:dyDescent="0.25">
      <c r="A222" s="6"/>
      <c r="B222" s="11"/>
      <c r="C222" s="8"/>
      <c r="D222" s="11"/>
      <c r="E222" s="13"/>
      <c r="F222" s="19"/>
    </row>
    <row r="223" spans="1:6" ht="14.25" customHeight="1" x14ac:dyDescent="0.25">
      <c r="A223" s="6"/>
      <c r="B223" s="11"/>
      <c r="C223" s="8"/>
      <c r="D223" s="11"/>
      <c r="E223" s="13"/>
      <c r="F223" s="19"/>
    </row>
    <row r="224" spans="1:6" ht="14.25" customHeight="1" x14ac:dyDescent="0.25">
      <c r="A224" s="6"/>
      <c r="B224" s="11"/>
      <c r="C224" s="8"/>
      <c r="D224" s="11"/>
      <c r="E224" s="13"/>
      <c r="F224" s="19"/>
    </row>
    <row r="225" spans="1:6" ht="14.25" customHeight="1" x14ac:dyDescent="0.25">
      <c r="A225" s="6"/>
      <c r="B225" s="11"/>
      <c r="C225" s="8"/>
      <c r="D225" s="11"/>
      <c r="E225" s="13"/>
      <c r="F225" s="19"/>
    </row>
    <row r="226" spans="1:6" ht="14.25" customHeight="1" x14ac:dyDescent="0.25">
      <c r="A226" s="6"/>
      <c r="B226" s="11"/>
      <c r="C226" s="8"/>
      <c r="D226" s="11"/>
      <c r="E226" s="13"/>
      <c r="F226" s="19"/>
    </row>
    <row r="227" spans="1:6" ht="14.25" customHeight="1" x14ac:dyDescent="0.25">
      <c r="A227" s="6"/>
      <c r="B227" s="11"/>
      <c r="C227" s="8"/>
      <c r="D227" s="11"/>
      <c r="E227" s="13"/>
      <c r="F227" s="19"/>
    </row>
    <row r="228" spans="1:6" ht="14.25" customHeight="1" x14ac:dyDescent="0.25">
      <c r="A228" s="6"/>
      <c r="B228" s="11"/>
      <c r="C228" s="8"/>
      <c r="D228" s="11"/>
      <c r="E228" s="13"/>
      <c r="F228" s="19"/>
    </row>
    <row r="229" spans="1:6" ht="14.25" customHeight="1" x14ac:dyDescent="0.25">
      <c r="A229" s="6"/>
      <c r="B229" s="11"/>
      <c r="C229" s="8"/>
      <c r="D229" s="11"/>
      <c r="E229" s="13"/>
      <c r="F229" s="19"/>
    </row>
    <row r="230" spans="1:6" ht="14.25" customHeight="1" x14ac:dyDescent="0.25">
      <c r="A230" s="6"/>
      <c r="B230" s="11"/>
      <c r="C230" s="8"/>
      <c r="D230" s="11"/>
      <c r="E230" s="13"/>
      <c r="F230" s="19"/>
    </row>
    <row r="231" spans="1:6" ht="14.25" customHeight="1" x14ac:dyDescent="0.25">
      <c r="A231" s="6"/>
      <c r="B231" s="11"/>
      <c r="C231" s="8"/>
      <c r="D231" s="11"/>
      <c r="E231" s="13"/>
      <c r="F231" s="19"/>
    </row>
    <row r="232" spans="1:6" ht="14.25" customHeight="1" x14ac:dyDescent="0.25">
      <c r="A232" s="6"/>
      <c r="B232" s="11"/>
      <c r="C232" s="8"/>
      <c r="D232" s="11"/>
      <c r="E232" s="13"/>
      <c r="F232" s="19"/>
    </row>
    <row r="233" spans="1:6" ht="14.25" customHeight="1" x14ac:dyDescent="0.25">
      <c r="A233" s="6"/>
      <c r="B233" s="11"/>
      <c r="C233" s="8"/>
      <c r="D233" s="11"/>
      <c r="E233" s="13"/>
      <c r="F233" s="19"/>
    </row>
    <row r="234" spans="1:6" ht="14.25" customHeight="1" x14ac:dyDescent="0.25">
      <c r="A234" s="6"/>
      <c r="B234" s="11"/>
      <c r="C234" s="8"/>
      <c r="D234" s="11"/>
      <c r="E234" s="13"/>
      <c r="F234" s="19"/>
    </row>
    <row r="235" spans="1:6" ht="14.25" customHeight="1" x14ac:dyDescent="0.25">
      <c r="A235" s="6"/>
      <c r="B235" s="11"/>
      <c r="C235" s="8"/>
      <c r="D235" s="11"/>
      <c r="E235" s="13"/>
      <c r="F235" s="19"/>
    </row>
    <row r="236" spans="1:6" ht="14.25" customHeight="1" x14ac:dyDescent="0.25">
      <c r="A236" s="6"/>
      <c r="B236" s="11"/>
      <c r="C236" s="8"/>
      <c r="D236" s="11"/>
      <c r="E236" s="13"/>
      <c r="F236" s="19"/>
    </row>
    <row r="237" spans="1:6" ht="14.25" customHeight="1" x14ac:dyDescent="0.25">
      <c r="A237" s="6"/>
      <c r="B237" s="11"/>
      <c r="C237" s="8"/>
      <c r="D237" s="11"/>
      <c r="E237" s="13"/>
      <c r="F237" s="19"/>
    </row>
    <row r="238" spans="1:6" ht="14.25" customHeight="1" x14ac:dyDescent="0.25">
      <c r="A238" s="6"/>
      <c r="B238" s="11"/>
      <c r="C238" s="8"/>
      <c r="D238" s="11"/>
      <c r="E238" s="13"/>
      <c r="F238" s="19"/>
    </row>
    <row r="239" spans="1:6" ht="14.25" customHeight="1" x14ac:dyDescent="0.25">
      <c r="A239" s="6"/>
      <c r="B239" s="11"/>
      <c r="C239" s="8"/>
      <c r="D239" s="11"/>
      <c r="E239" s="13"/>
      <c r="F239" s="19"/>
    </row>
    <row r="240" spans="1:6" ht="14.25" customHeight="1" x14ac:dyDescent="0.25">
      <c r="A240" s="6"/>
      <c r="B240" s="11"/>
      <c r="C240" s="8"/>
      <c r="D240" s="11"/>
      <c r="E240" s="13"/>
      <c r="F240" s="19"/>
    </row>
    <row r="241" spans="1:6" ht="14.25" customHeight="1" x14ac:dyDescent="0.25">
      <c r="A241" s="6"/>
      <c r="B241" s="11"/>
      <c r="C241" s="8"/>
      <c r="D241" s="11"/>
      <c r="E241" s="13"/>
      <c r="F241" s="19"/>
    </row>
    <row r="242" spans="1:6" ht="14.25" customHeight="1" x14ac:dyDescent="0.25">
      <c r="A242" s="6"/>
      <c r="B242" s="11"/>
      <c r="C242" s="8"/>
      <c r="D242" s="11"/>
      <c r="E242" s="13"/>
      <c r="F242" s="19"/>
    </row>
    <row r="243" spans="1:6" ht="14.25" customHeight="1" x14ac:dyDescent="0.25">
      <c r="A243" s="6"/>
      <c r="B243" s="11"/>
      <c r="C243" s="8"/>
      <c r="D243" s="11"/>
      <c r="E243" s="13"/>
      <c r="F243" s="19"/>
    </row>
    <row r="244" spans="1:6" ht="14.25" customHeight="1" x14ac:dyDescent="0.25">
      <c r="A244" s="6"/>
      <c r="B244" s="11"/>
      <c r="C244" s="8"/>
      <c r="D244" s="11"/>
      <c r="E244" s="13"/>
      <c r="F244" s="19"/>
    </row>
    <row r="245" spans="1:6" ht="14.25" customHeight="1" x14ac:dyDescent="0.25">
      <c r="A245" s="6"/>
      <c r="B245" s="11"/>
      <c r="C245" s="8"/>
      <c r="D245" s="11"/>
      <c r="E245" s="13"/>
      <c r="F245" s="19"/>
    </row>
    <row r="246" spans="1:6" ht="14.25" customHeight="1" x14ac:dyDescent="0.25">
      <c r="A246" s="6"/>
      <c r="B246" s="11"/>
      <c r="C246" s="8"/>
      <c r="D246" s="11"/>
      <c r="E246" s="13"/>
      <c r="F246" s="19"/>
    </row>
    <row r="247" spans="1:6" ht="14.25" customHeight="1" x14ac:dyDescent="0.25">
      <c r="A247" s="6"/>
      <c r="B247" s="11"/>
      <c r="C247" s="8"/>
      <c r="D247" s="11"/>
      <c r="E247" s="13"/>
      <c r="F247" s="19"/>
    </row>
    <row r="248" spans="1:6" ht="14.25" customHeight="1" x14ac:dyDescent="0.25">
      <c r="A248" s="6"/>
      <c r="B248" s="11"/>
      <c r="C248" s="8"/>
      <c r="D248" s="11"/>
      <c r="E248" s="13"/>
      <c r="F248" s="19"/>
    </row>
    <row r="249" spans="1:6" ht="14.25" customHeight="1" x14ac:dyDescent="0.25">
      <c r="A249" s="6"/>
      <c r="B249" s="11"/>
      <c r="C249" s="8"/>
      <c r="D249" s="11"/>
      <c r="E249" s="13"/>
      <c r="F249" s="19"/>
    </row>
    <row r="250" spans="1:6" ht="14.25" customHeight="1" x14ac:dyDescent="0.25">
      <c r="A250" s="6"/>
      <c r="B250" s="11"/>
      <c r="C250" s="8"/>
      <c r="D250" s="11"/>
      <c r="E250" s="13"/>
      <c r="F250" s="19"/>
    </row>
    <row r="251" spans="1:6" ht="14.25" customHeight="1" x14ac:dyDescent="0.25">
      <c r="A251" s="6"/>
      <c r="B251" s="11"/>
      <c r="C251" s="8"/>
      <c r="D251" s="11"/>
      <c r="E251" s="13"/>
      <c r="F251" s="19"/>
    </row>
    <row r="252" spans="1:6" ht="14.25" customHeight="1" x14ac:dyDescent="0.25">
      <c r="A252" s="6"/>
      <c r="B252" s="11"/>
      <c r="C252" s="8"/>
      <c r="D252" s="11"/>
      <c r="E252" s="13"/>
      <c r="F252" s="19"/>
    </row>
    <row r="253" spans="1:6" ht="14.25" customHeight="1" x14ac:dyDescent="0.25">
      <c r="A253" s="6"/>
      <c r="B253" s="11"/>
      <c r="C253" s="8"/>
      <c r="D253" s="11"/>
      <c r="E253" s="13"/>
      <c r="F253" s="19"/>
    </row>
    <row r="254" spans="1:6" ht="14.25" customHeight="1" x14ac:dyDescent="0.25">
      <c r="A254" s="6"/>
      <c r="B254" s="11"/>
      <c r="C254" s="8"/>
      <c r="D254" s="11"/>
      <c r="E254" s="13"/>
      <c r="F254" s="19"/>
    </row>
    <row r="255" spans="1:6" ht="14.25" customHeight="1" x14ac:dyDescent="0.25">
      <c r="A255" s="6"/>
      <c r="B255" s="11"/>
      <c r="C255" s="8"/>
      <c r="D255" s="11"/>
      <c r="E255" s="13"/>
      <c r="F255" s="19"/>
    </row>
    <row r="256" spans="1:6" ht="14.25" customHeight="1" x14ac:dyDescent="0.25">
      <c r="A256" s="6"/>
      <c r="B256" s="11"/>
      <c r="C256" s="8"/>
      <c r="D256" s="11"/>
      <c r="E256" s="13"/>
      <c r="F256" s="19"/>
    </row>
    <row r="257" spans="1:6" ht="14.25" customHeight="1" x14ac:dyDescent="0.25">
      <c r="A257" s="6"/>
      <c r="B257" s="11"/>
      <c r="C257" s="8"/>
      <c r="D257" s="11"/>
      <c r="E257" s="13"/>
      <c r="F257" s="19"/>
    </row>
    <row r="258" spans="1:6" ht="14.25" customHeight="1" x14ac:dyDescent="0.25">
      <c r="A258" s="6"/>
      <c r="B258" s="11"/>
      <c r="C258" s="8"/>
      <c r="D258" s="11"/>
      <c r="E258" s="13"/>
      <c r="F258" s="19"/>
    </row>
    <row r="259" spans="1:6" ht="14.25" customHeight="1" x14ac:dyDescent="0.25">
      <c r="A259" s="6"/>
      <c r="B259" s="11"/>
      <c r="C259" s="8"/>
      <c r="D259" s="11"/>
      <c r="E259" s="13"/>
      <c r="F259" s="19"/>
    </row>
    <row r="260" spans="1:6" ht="14.25" customHeight="1" x14ac:dyDescent="0.25">
      <c r="A260" s="6"/>
      <c r="B260" s="11"/>
      <c r="C260" s="8"/>
      <c r="D260" s="11"/>
      <c r="E260" s="13"/>
      <c r="F260" s="19"/>
    </row>
    <row r="261" spans="1:6" ht="14.25" customHeight="1" x14ac:dyDescent="0.25">
      <c r="A261" s="6"/>
      <c r="B261" s="11"/>
      <c r="C261" s="8"/>
      <c r="D261" s="11"/>
      <c r="E261" s="13"/>
      <c r="F261" s="19"/>
    </row>
    <row r="262" spans="1:6" ht="14.25" customHeight="1" x14ac:dyDescent="0.25">
      <c r="A262" s="6"/>
      <c r="B262" s="11"/>
      <c r="C262" s="8"/>
      <c r="D262" s="11"/>
      <c r="E262" s="13"/>
      <c r="F262" s="19"/>
    </row>
    <row r="263" spans="1:6" ht="14.25" customHeight="1" x14ac:dyDescent="0.25">
      <c r="A263" s="6"/>
      <c r="B263" s="11"/>
      <c r="C263" s="8"/>
      <c r="D263" s="11"/>
      <c r="E263" s="13"/>
      <c r="F263" s="19"/>
    </row>
    <row r="264" spans="1:6" ht="14.25" customHeight="1" x14ac:dyDescent="0.25">
      <c r="A264" s="6"/>
      <c r="B264" s="11"/>
      <c r="C264" s="8"/>
      <c r="D264" s="11"/>
      <c r="E264" s="13"/>
      <c r="F264" s="19"/>
    </row>
    <row r="265" spans="1:6" ht="14.25" customHeight="1" x14ac:dyDescent="0.25">
      <c r="A265" s="6"/>
      <c r="B265" s="11"/>
      <c r="C265" s="8"/>
      <c r="D265" s="11"/>
      <c r="E265" s="13"/>
      <c r="F265" s="19"/>
    </row>
    <row r="266" spans="1:6" ht="14.25" customHeight="1" x14ac:dyDescent="0.25">
      <c r="A266" s="6"/>
      <c r="B266" s="11"/>
      <c r="C266" s="8"/>
      <c r="D266" s="11"/>
      <c r="E266" s="13"/>
      <c r="F266" s="19"/>
    </row>
    <row r="267" spans="1:6" ht="14.25" customHeight="1" x14ac:dyDescent="0.25">
      <c r="A267" s="6"/>
      <c r="B267" s="11"/>
      <c r="C267" s="8"/>
      <c r="D267" s="11"/>
      <c r="E267" s="13"/>
      <c r="F267" s="19"/>
    </row>
    <row r="268" spans="1:6" ht="14.25" customHeight="1" x14ac:dyDescent="0.25">
      <c r="A268" s="6"/>
      <c r="B268" s="11"/>
      <c r="C268" s="8"/>
      <c r="D268" s="11"/>
      <c r="E268" s="13"/>
      <c r="F268" s="19"/>
    </row>
    <row r="269" spans="1:6" ht="14.25" customHeight="1" x14ac:dyDescent="0.25">
      <c r="A269" s="6"/>
      <c r="B269" s="11"/>
      <c r="C269" s="8"/>
      <c r="D269" s="11"/>
      <c r="E269" s="13"/>
      <c r="F269" s="19"/>
    </row>
    <row r="270" spans="1:6" ht="14.25" customHeight="1" x14ac:dyDescent="0.25">
      <c r="A270" s="6"/>
      <c r="B270" s="11"/>
      <c r="C270" s="8"/>
      <c r="D270" s="11"/>
      <c r="E270" s="13"/>
      <c r="F270" s="19"/>
    </row>
    <row r="271" spans="1:6" ht="14.25" customHeight="1" x14ac:dyDescent="0.25">
      <c r="A271" s="6"/>
      <c r="B271" s="11"/>
      <c r="C271" s="8"/>
      <c r="D271" s="11"/>
      <c r="E271" s="13"/>
      <c r="F271" s="19"/>
    </row>
    <row r="272" spans="1:6" ht="14.25" customHeight="1" x14ac:dyDescent="0.25">
      <c r="A272" s="6"/>
      <c r="B272" s="11"/>
      <c r="C272" s="8"/>
      <c r="D272" s="11"/>
      <c r="E272" s="13"/>
      <c r="F272" s="19"/>
    </row>
    <row r="273" spans="1:6" ht="14.25" customHeight="1" x14ac:dyDescent="0.25">
      <c r="A273" s="6"/>
      <c r="B273" s="11"/>
      <c r="C273" s="8"/>
      <c r="D273" s="11"/>
      <c r="E273" s="13"/>
      <c r="F273" s="19"/>
    </row>
    <row r="274" spans="1:6" ht="14.25" customHeight="1" x14ac:dyDescent="0.25">
      <c r="A274" s="6"/>
      <c r="B274" s="11"/>
      <c r="C274" s="8"/>
      <c r="D274" s="11"/>
      <c r="E274" s="13"/>
      <c r="F274" s="19"/>
    </row>
    <row r="275" spans="1:6" ht="14.25" customHeight="1" x14ac:dyDescent="0.25">
      <c r="A275" s="6"/>
      <c r="B275" s="11"/>
      <c r="C275" s="8"/>
      <c r="D275" s="11"/>
      <c r="E275" s="13"/>
      <c r="F275" s="19"/>
    </row>
    <row r="276" spans="1:6" ht="14.25" customHeight="1" x14ac:dyDescent="0.25">
      <c r="A276" s="6"/>
      <c r="B276" s="11"/>
      <c r="C276" s="8"/>
      <c r="D276" s="11"/>
      <c r="E276" s="13"/>
      <c r="F276" s="19"/>
    </row>
    <row r="277" spans="1:6" ht="14.25" customHeight="1" x14ac:dyDescent="0.25">
      <c r="A277" s="6"/>
      <c r="B277" s="11"/>
      <c r="C277" s="8"/>
      <c r="D277" s="11"/>
      <c r="E277" s="13"/>
      <c r="F277" s="19"/>
    </row>
    <row r="278" spans="1:6" ht="14.25" customHeight="1" x14ac:dyDescent="0.25">
      <c r="A278" s="6"/>
      <c r="B278" s="11"/>
      <c r="C278" s="8"/>
      <c r="D278" s="11"/>
      <c r="E278" s="13"/>
      <c r="F278" s="19"/>
    </row>
    <row r="279" spans="1:6" ht="14.25" customHeight="1" x14ac:dyDescent="0.25">
      <c r="A279" s="6"/>
      <c r="B279" s="11"/>
      <c r="C279" s="8"/>
      <c r="D279" s="11"/>
      <c r="E279" s="13"/>
      <c r="F279" s="19"/>
    </row>
    <row r="280" spans="1:6" ht="14.25" customHeight="1" x14ac:dyDescent="0.25">
      <c r="A280" s="6"/>
      <c r="B280" s="11"/>
      <c r="C280" s="8"/>
      <c r="D280" s="11"/>
      <c r="E280" s="13"/>
      <c r="F280" s="19"/>
    </row>
    <row r="281" spans="1:6" ht="14.25" customHeight="1" x14ac:dyDescent="0.25">
      <c r="A281" s="6"/>
      <c r="B281" s="11"/>
      <c r="C281" s="8"/>
      <c r="D281" s="11"/>
      <c r="E281" s="13"/>
      <c r="F281" s="19"/>
    </row>
    <row r="282" spans="1:6" ht="14.25" customHeight="1" x14ac:dyDescent="0.25">
      <c r="A282" s="6"/>
      <c r="B282" s="11"/>
      <c r="C282" s="8"/>
      <c r="D282" s="11"/>
      <c r="E282" s="13"/>
      <c r="F282" s="19"/>
    </row>
    <row r="283" spans="1:6" ht="14.25" customHeight="1" x14ac:dyDescent="0.25">
      <c r="A283" s="6"/>
      <c r="B283" s="11"/>
      <c r="C283" s="8"/>
      <c r="D283" s="11"/>
      <c r="E283" s="13"/>
      <c r="F283" s="19"/>
    </row>
    <row r="284" spans="1:6" ht="14.25" customHeight="1" x14ac:dyDescent="0.25">
      <c r="A284" s="6"/>
      <c r="B284" s="11"/>
      <c r="C284" s="8"/>
      <c r="D284" s="11"/>
      <c r="E284" s="13"/>
      <c r="F284" s="19"/>
    </row>
    <row r="285" spans="1:6" ht="14.25" customHeight="1" x14ac:dyDescent="0.25">
      <c r="A285" s="6"/>
      <c r="B285" s="11"/>
      <c r="C285" s="8"/>
      <c r="D285" s="11"/>
      <c r="E285" s="13"/>
      <c r="F285" s="19"/>
    </row>
    <row r="286" spans="1:6" ht="14.25" customHeight="1" x14ac:dyDescent="0.25">
      <c r="A286" s="6"/>
      <c r="B286" s="11"/>
      <c r="C286" s="8"/>
      <c r="D286" s="11"/>
      <c r="E286" s="13"/>
      <c r="F286" s="19"/>
    </row>
    <row r="287" spans="1:6" ht="14.25" customHeight="1" x14ac:dyDescent="0.25">
      <c r="A287" s="6"/>
      <c r="B287" s="11"/>
      <c r="C287" s="8"/>
      <c r="D287" s="11"/>
      <c r="E287" s="13"/>
      <c r="F287" s="19"/>
    </row>
    <row r="288" spans="1:6" ht="14.25" customHeight="1" x14ac:dyDescent="0.25">
      <c r="A288" s="6"/>
      <c r="B288" s="11"/>
      <c r="C288" s="8"/>
      <c r="D288" s="11"/>
      <c r="E288" s="13"/>
      <c r="F288" s="19"/>
    </row>
    <row r="289" spans="1:261" ht="14.25" customHeight="1" x14ac:dyDescent="0.25">
      <c r="A289" s="6"/>
      <c r="B289" s="11"/>
      <c r="C289" s="8"/>
      <c r="D289" s="11"/>
      <c r="E289" s="13"/>
      <c r="F289" s="19"/>
    </row>
    <row r="290" spans="1:261" ht="14.25" customHeight="1" x14ac:dyDescent="0.25">
      <c r="A290" s="6"/>
      <c r="B290" s="11"/>
      <c r="C290" s="8"/>
      <c r="D290" s="12"/>
      <c r="E290" s="13"/>
      <c r="F290" s="20"/>
    </row>
    <row r="291" spans="1:261" ht="14.25" customHeight="1" x14ac:dyDescent="0.25">
      <c r="A291" s="6"/>
      <c r="B291" s="11"/>
      <c r="C291" s="8"/>
      <c r="D291" s="12"/>
      <c r="E291" s="13"/>
      <c r="F291" s="20"/>
    </row>
    <row r="292" spans="1:261" ht="14.25" customHeight="1" x14ac:dyDescent="0.25">
      <c r="A292" s="6"/>
      <c r="B292" s="11"/>
      <c r="C292" s="8"/>
      <c r="D292" s="12"/>
      <c r="E292" s="13"/>
      <c r="F292" s="20"/>
    </row>
    <row r="293" spans="1:261" ht="14.25" customHeight="1" x14ac:dyDescent="0.25">
      <c r="A293" s="6"/>
      <c r="B293" s="11"/>
      <c r="C293" s="8"/>
      <c r="D293" s="12"/>
      <c r="E293" s="13"/>
      <c r="F293" s="20"/>
    </row>
    <row r="294" spans="1:261" s="44" customFormat="1" ht="20.25" customHeight="1" x14ac:dyDescent="0.25">
      <c r="A294" s="379" t="s">
        <v>14</v>
      </c>
      <c r="B294" s="379"/>
      <c r="C294" s="379"/>
      <c r="D294" s="379"/>
      <c r="E294" s="379"/>
      <c r="F294" s="379"/>
      <c r="G294" s="43"/>
      <c r="H294" s="54"/>
      <c r="I294" s="55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</row>
    <row r="295" spans="1:261" ht="14.25" customHeight="1" x14ac:dyDescent="0.25">
      <c r="A295" s="6"/>
      <c r="B295" s="11"/>
      <c r="C295" s="8"/>
      <c r="D295" s="31"/>
      <c r="E295" s="13"/>
      <c r="F295" s="20"/>
    </row>
    <row r="296" spans="1:261" ht="14.25" customHeight="1" x14ac:dyDescent="0.25">
      <c r="A296" s="6"/>
      <c r="B296" s="11"/>
      <c r="C296" s="8"/>
      <c r="D296" s="31"/>
      <c r="E296" s="13"/>
      <c r="F296" s="20"/>
    </row>
    <row r="297" spans="1:261" ht="14.25" customHeight="1" x14ac:dyDescent="0.25">
      <c r="A297" s="6"/>
      <c r="B297" s="11"/>
      <c r="C297" s="8"/>
      <c r="D297" s="31"/>
      <c r="E297" s="13"/>
      <c r="F297" s="20"/>
    </row>
    <row r="298" spans="1:261" ht="14.25" customHeight="1" x14ac:dyDescent="0.25">
      <c r="A298" s="6"/>
      <c r="B298" s="11"/>
      <c r="C298" s="8"/>
      <c r="D298" s="18"/>
      <c r="E298" s="13"/>
      <c r="F298" s="20"/>
    </row>
    <row r="299" spans="1:261" ht="14.25" customHeight="1" x14ac:dyDescent="0.25">
      <c r="A299" s="6"/>
      <c r="B299" s="11"/>
      <c r="C299" s="8"/>
      <c r="D299" s="18"/>
      <c r="E299" s="13"/>
      <c r="F299" s="20"/>
    </row>
    <row r="300" spans="1:261" ht="14.25" customHeight="1" x14ac:dyDescent="0.25">
      <c r="A300" s="6"/>
      <c r="B300" s="11"/>
      <c r="C300" s="8"/>
      <c r="D300" s="18"/>
      <c r="E300" s="13"/>
      <c r="F300" s="20"/>
    </row>
    <row r="301" spans="1:261" ht="14.25" customHeight="1" x14ac:dyDescent="0.25">
      <c r="A301" s="6"/>
      <c r="B301" s="11"/>
      <c r="C301" s="8"/>
      <c r="D301" s="12"/>
      <c r="E301" s="13"/>
      <c r="F301" s="20"/>
    </row>
    <row r="302" spans="1:261" ht="14.25" customHeight="1" x14ac:dyDescent="0.25">
      <c r="A302" s="6"/>
      <c r="B302" s="11"/>
      <c r="C302" s="8"/>
      <c r="D302" s="12"/>
      <c r="E302" s="13"/>
      <c r="F302" s="20"/>
    </row>
    <row r="303" spans="1:261" ht="14.25" customHeight="1" x14ac:dyDescent="0.25">
      <c r="A303" s="6"/>
      <c r="B303" s="11"/>
      <c r="C303" s="8"/>
      <c r="D303" s="12"/>
      <c r="E303" s="13"/>
      <c r="F303" s="20"/>
    </row>
    <row r="304" spans="1:261" s="44" customFormat="1" ht="20.25" customHeight="1" x14ac:dyDescent="0.25">
      <c r="A304" s="379" t="s">
        <v>9</v>
      </c>
      <c r="B304" s="379"/>
      <c r="C304" s="379"/>
      <c r="D304" s="379"/>
      <c r="E304" s="379"/>
      <c r="F304" s="379"/>
      <c r="G304" s="43"/>
      <c r="H304" s="54"/>
      <c r="I304" s="55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</row>
    <row r="305" spans="1:261" ht="14.25" customHeight="1" x14ac:dyDescent="0.25">
      <c r="A305" s="6"/>
      <c r="B305" s="11"/>
      <c r="C305" s="8"/>
      <c r="D305" s="31"/>
      <c r="E305" s="13"/>
      <c r="F305" s="20"/>
    </row>
    <row r="306" spans="1:261" ht="14.25" customHeight="1" x14ac:dyDescent="0.25">
      <c r="A306" s="6"/>
      <c r="B306" s="11"/>
      <c r="C306" s="8"/>
      <c r="D306" s="18"/>
      <c r="E306" s="13"/>
      <c r="F306" s="20"/>
    </row>
    <row r="307" spans="1:261" ht="14.25" customHeight="1" x14ac:dyDescent="0.25">
      <c r="A307" s="6"/>
      <c r="B307" s="11"/>
      <c r="C307" s="8"/>
      <c r="D307" s="18"/>
      <c r="E307" s="13"/>
      <c r="F307" s="20"/>
    </row>
    <row r="308" spans="1:261" ht="14.25" customHeight="1" x14ac:dyDescent="0.25">
      <c r="A308" s="6"/>
      <c r="B308" s="11"/>
      <c r="C308" s="8"/>
      <c r="D308" s="18"/>
      <c r="E308" s="13"/>
      <c r="F308" s="20"/>
    </row>
    <row r="309" spans="1:261" ht="14.25" customHeight="1" x14ac:dyDescent="0.25">
      <c r="A309" s="6"/>
      <c r="B309" s="11"/>
      <c r="C309" s="8"/>
      <c r="D309" s="12"/>
      <c r="E309" s="13"/>
      <c r="F309" s="20">
        <f>SUM(F305:F308)</f>
        <v>0</v>
      </c>
    </row>
    <row r="310" spans="1:261" ht="14.25" customHeight="1" x14ac:dyDescent="0.25">
      <c r="A310" s="6"/>
      <c r="B310" s="11"/>
      <c r="C310" s="8"/>
      <c r="D310" s="12"/>
      <c r="E310" s="13"/>
      <c r="F310" s="20"/>
    </row>
    <row r="311" spans="1:261" s="44" customFormat="1" ht="20.25" customHeight="1" x14ac:dyDescent="0.25">
      <c r="A311" s="379" t="s">
        <v>7</v>
      </c>
      <c r="B311" s="379"/>
      <c r="C311" s="379"/>
      <c r="D311" s="379"/>
      <c r="E311" s="379"/>
      <c r="F311" s="379"/>
      <c r="G311" s="43"/>
      <c r="H311" s="54"/>
      <c r="I311" s="55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</row>
    <row r="312" spans="1:261" ht="14.25" customHeight="1" x14ac:dyDescent="0.25">
      <c r="A312" s="6"/>
      <c r="B312" s="11"/>
      <c r="C312" s="8"/>
      <c r="D312" s="27"/>
      <c r="E312" s="13"/>
      <c r="F312" s="19"/>
    </row>
    <row r="313" spans="1:261" ht="14.25" customHeight="1" x14ac:dyDescent="0.25">
      <c r="A313" s="6"/>
      <c r="B313" s="11"/>
      <c r="C313" s="8"/>
      <c r="D313" s="27"/>
      <c r="E313" s="13"/>
      <c r="F313" s="19"/>
    </row>
    <row r="314" spans="1:261" ht="14.25" customHeight="1" x14ac:dyDescent="0.25">
      <c r="A314" s="6"/>
      <c r="B314" s="11"/>
      <c r="C314" s="8"/>
      <c r="D314" s="27"/>
      <c r="E314" s="13"/>
      <c r="F314" s="19"/>
    </row>
    <row r="315" spans="1:261" ht="14.25" customHeight="1" x14ac:dyDescent="0.25">
      <c r="A315" s="6"/>
      <c r="B315" s="11"/>
      <c r="C315" s="8"/>
      <c r="D315" s="27"/>
      <c r="E315" s="13"/>
      <c r="F315" s="19"/>
    </row>
    <row r="316" spans="1:261" ht="14.25" customHeight="1" x14ac:dyDescent="0.25">
      <c r="A316" s="6"/>
      <c r="B316" s="11"/>
      <c r="C316" s="8"/>
      <c r="D316" s="27"/>
      <c r="E316" s="13"/>
      <c r="F316" s="19"/>
    </row>
    <row r="317" spans="1:261" ht="14.25" customHeight="1" x14ac:dyDescent="0.25">
      <c r="A317" s="6"/>
      <c r="B317" s="11"/>
      <c r="C317" s="8"/>
      <c r="D317" s="27"/>
      <c r="E317" s="13"/>
      <c r="F317" s="19"/>
    </row>
    <row r="318" spans="1:261" ht="14.25" customHeight="1" x14ac:dyDescent="0.25">
      <c r="A318" s="6"/>
      <c r="B318" s="11"/>
      <c r="C318" s="8"/>
      <c r="D318" s="11"/>
      <c r="E318" s="13"/>
      <c r="F318" s="19"/>
    </row>
    <row r="319" spans="1:261" ht="14.25" customHeight="1" x14ac:dyDescent="0.25">
      <c r="A319" s="6"/>
      <c r="B319" s="11"/>
      <c r="C319" s="8"/>
      <c r="D319" s="27"/>
      <c r="E319" s="13"/>
      <c r="F319" s="19"/>
    </row>
    <row r="320" spans="1:261" ht="14.25" customHeight="1" x14ac:dyDescent="0.25">
      <c r="A320" s="6"/>
      <c r="B320" s="11"/>
      <c r="C320" s="8"/>
      <c r="D320" s="27"/>
      <c r="E320" s="13"/>
      <c r="F320" s="19"/>
    </row>
    <row r="321" spans="1:9" ht="14.25" customHeight="1" x14ac:dyDescent="0.25">
      <c r="A321" s="6"/>
      <c r="B321" s="11"/>
      <c r="C321" s="8"/>
      <c r="D321" s="27"/>
      <c r="E321" s="13"/>
      <c r="F321" s="19"/>
    </row>
    <row r="322" spans="1:9" ht="14.25" customHeight="1" x14ac:dyDescent="0.25">
      <c r="A322" s="6"/>
      <c r="B322" s="11"/>
      <c r="C322" s="8"/>
      <c r="D322" s="27"/>
      <c r="E322" s="13"/>
      <c r="F322" s="19"/>
    </row>
    <row r="323" spans="1:9" ht="14.25" customHeight="1" x14ac:dyDescent="0.25">
      <c r="A323" s="6"/>
      <c r="B323" s="11"/>
      <c r="C323" s="8"/>
      <c r="D323" s="27"/>
      <c r="E323" s="13"/>
      <c r="F323" s="19"/>
    </row>
    <row r="324" spans="1:9" ht="14.25" customHeight="1" x14ac:dyDescent="0.25">
      <c r="A324" s="6"/>
      <c r="B324" s="11"/>
      <c r="C324" s="8"/>
      <c r="D324" s="27"/>
      <c r="E324" s="13"/>
      <c r="F324" s="19"/>
    </row>
    <row r="325" spans="1:9" ht="14.25" customHeight="1" x14ac:dyDescent="0.25">
      <c r="A325" s="6"/>
      <c r="B325" s="11"/>
      <c r="C325" s="8"/>
      <c r="D325" s="11"/>
      <c r="E325" s="13"/>
      <c r="F325" s="19"/>
    </row>
    <row r="326" spans="1:9" ht="14.25" customHeight="1" x14ac:dyDescent="0.25">
      <c r="A326" s="6"/>
      <c r="B326" s="11"/>
      <c r="C326" s="8"/>
      <c r="D326" s="27"/>
      <c r="E326" s="13"/>
      <c r="F326" s="19"/>
    </row>
    <row r="327" spans="1:9" ht="14.25" customHeight="1" x14ac:dyDescent="0.25">
      <c r="A327" s="6"/>
      <c r="B327" s="11"/>
      <c r="C327" s="8"/>
      <c r="D327" s="27"/>
      <c r="E327" s="13"/>
      <c r="F327" s="19"/>
    </row>
    <row r="328" spans="1:9" ht="14.25" customHeight="1" x14ac:dyDescent="0.25">
      <c r="A328" s="6"/>
      <c r="B328" s="11"/>
      <c r="C328" s="8"/>
      <c r="D328" s="27"/>
      <c r="E328" s="13"/>
      <c r="F328" s="19"/>
    </row>
    <row r="329" spans="1:9" s="24" customFormat="1" ht="14.25" customHeight="1" x14ac:dyDescent="0.25">
      <c r="A329" s="6"/>
      <c r="B329" s="11"/>
      <c r="C329" s="8"/>
      <c r="D329" s="27"/>
      <c r="E329" s="13"/>
      <c r="F329" s="19"/>
      <c r="H329" s="49"/>
      <c r="I329" s="49"/>
    </row>
    <row r="330" spans="1:9" ht="14.25" customHeight="1" x14ac:dyDescent="0.25">
      <c r="A330" s="6"/>
      <c r="B330" s="11"/>
      <c r="C330" s="8"/>
      <c r="D330" s="27"/>
      <c r="E330" s="13"/>
      <c r="F330" s="19"/>
    </row>
    <row r="331" spans="1:9" ht="14.25" customHeight="1" x14ac:dyDescent="0.25">
      <c r="A331" s="6"/>
      <c r="B331" s="11"/>
      <c r="C331" s="8"/>
      <c r="D331" s="27"/>
      <c r="E331" s="13"/>
      <c r="F331" s="19"/>
    </row>
    <row r="332" spans="1:9" ht="14.25" customHeight="1" x14ac:dyDescent="0.25">
      <c r="A332" s="6"/>
      <c r="B332" s="11"/>
      <c r="C332" s="8"/>
      <c r="D332" s="11"/>
      <c r="E332" s="13"/>
      <c r="F332" s="19"/>
    </row>
    <row r="333" spans="1:9" ht="14.25" customHeight="1" x14ac:dyDescent="0.25">
      <c r="A333" s="6"/>
      <c r="B333" s="11"/>
      <c r="C333" s="8"/>
      <c r="D333" s="27"/>
      <c r="E333" s="13"/>
      <c r="F333" s="19"/>
    </row>
    <row r="334" spans="1:9" ht="14.25" customHeight="1" x14ac:dyDescent="0.25">
      <c r="A334" s="6"/>
      <c r="B334" s="11"/>
      <c r="C334" s="8"/>
      <c r="D334" s="27"/>
      <c r="E334" s="13"/>
      <c r="F334" s="19"/>
    </row>
    <row r="335" spans="1:9" ht="14.25" customHeight="1" x14ac:dyDescent="0.25">
      <c r="A335" s="6"/>
      <c r="B335" s="11"/>
      <c r="C335" s="8"/>
      <c r="D335" s="27"/>
      <c r="E335" s="13"/>
      <c r="F335" s="19"/>
    </row>
    <row r="336" spans="1:9" ht="14.25" customHeight="1" x14ac:dyDescent="0.25">
      <c r="A336" s="6"/>
      <c r="B336" s="11"/>
      <c r="C336" s="8"/>
      <c r="D336" s="27"/>
      <c r="E336" s="13"/>
      <c r="F336" s="19"/>
    </row>
    <row r="337" spans="1:9" ht="14.25" customHeight="1" x14ac:dyDescent="0.25">
      <c r="A337" s="6"/>
      <c r="B337" s="11"/>
      <c r="C337" s="8"/>
      <c r="D337" s="27"/>
      <c r="E337" s="13"/>
      <c r="F337" s="19"/>
    </row>
    <row r="338" spans="1:9" ht="14.25" customHeight="1" x14ac:dyDescent="0.25">
      <c r="A338" s="6"/>
      <c r="B338" s="11"/>
      <c r="C338" s="8"/>
      <c r="D338" s="27"/>
      <c r="E338" s="13"/>
      <c r="F338" s="19"/>
    </row>
    <row r="339" spans="1:9" ht="14.25" customHeight="1" x14ac:dyDescent="0.25">
      <c r="A339" s="6"/>
      <c r="B339" s="11"/>
      <c r="C339" s="8"/>
      <c r="D339" s="11"/>
      <c r="E339" s="13"/>
      <c r="F339" s="19"/>
    </row>
    <row r="340" spans="1:9" ht="14.25" customHeight="1" x14ac:dyDescent="0.25">
      <c r="A340" s="6"/>
      <c r="B340" s="11"/>
      <c r="C340" s="8"/>
      <c r="D340" s="27"/>
      <c r="E340" s="13"/>
      <c r="F340" s="19"/>
    </row>
    <row r="341" spans="1:9" ht="14.25" customHeight="1" x14ac:dyDescent="0.25">
      <c r="A341" s="6"/>
      <c r="B341" s="11"/>
      <c r="C341" s="8"/>
      <c r="D341" s="27"/>
      <c r="E341" s="13"/>
      <c r="F341" s="19"/>
    </row>
    <row r="342" spans="1:9" s="24" customFormat="1" ht="14.25" customHeight="1" x14ac:dyDescent="0.25">
      <c r="A342" s="6"/>
      <c r="B342" s="11"/>
      <c r="C342" s="8"/>
      <c r="D342" s="27"/>
      <c r="E342" s="13"/>
      <c r="F342" s="19"/>
      <c r="H342" s="49"/>
      <c r="I342" s="49"/>
    </row>
    <row r="343" spans="1:9" ht="14.25" customHeight="1" x14ac:dyDescent="0.25">
      <c r="A343" s="6"/>
      <c r="B343" s="11"/>
      <c r="C343" s="8"/>
      <c r="D343" s="27"/>
      <c r="E343" s="13"/>
      <c r="F343" s="19"/>
    </row>
    <row r="344" spans="1:9" ht="14.25" customHeight="1" x14ac:dyDescent="0.25">
      <c r="A344" s="6"/>
      <c r="B344" s="11"/>
      <c r="C344" s="8"/>
      <c r="D344" s="27"/>
      <c r="E344" s="13"/>
      <c r="F344" s="19"/>
    </row>
    <row r="345" spans="1:9" ht="14.25" customHeight="1" x14ac:dyDescent="0.25">
      <c r="A345" s="6"/>
      <c r="B345" s="11"/>
      <c r="C345" s="8"/>
      <c r="D345" s="27"/>
      <c r="E345" s="13"/>
      <c r="F345" s="19"/>
    </row>
    <row r="346" spans="1:9" ht="14.25" customHeight="1" x14ac:dyDescent="0.25">
      <c r="A346" s="6"/>
      <c r="B346" s="11"/>
      <c r="C346" s="8"/>
      <c r="D346" s="11"/>
      <c r="E346" s="13"/>
      <c r="F346" s="19"/>
    </row>
    <row r="347" spans="1:9" ht="14.25" customHeight="1" x14ac:dyDescent="0.25">
      <c r="A347" s="6"/>
      <c r="B347" s="11"/>
      <c r="C347" s="8"/>
      <c r="D347" s="27"/>
      <c r="E347" s="13"/>
      <c r="F347" s="19"/>
    </row>
    <row r="348" spans="1:9" ht="14.25" customHeight="1" x14ac:dyDescent="0.25">
      <c r="A348" s="6"/>
      <c r="B348" s="11"/>
      <c r="C348" s="8"/>
      <c r="D348" s="27"/>
      <c r="E348" s="13"/>
      <c r="F348" s="19"/>
    </row>
    <row r="349" spans="1:9" ht="14.25" customHeight="1" x14ac:dyDescent="0.25">
      <c r="A349" s="6"/>
      <c r="B349" s="11"/>
      <c r="C349" s="8"/>
      <c r="D349" s="27"/>
      <c r="E349" s="13"/>
      <c r="F349" s="19"/>
    </row>
    <row r="350" spans="1:9" ht="14.25" customHeight="1" x14ac:dyDescent="0.25">
      <c r="A350" s="6"/>
      <c r="B350" s="11"/>
      <c r="C350" s="8"/>
      <c r="D350" s="27"/>
      <c r="E350" s="13"/>
      <c r="F350" s="19"/>
    </row>
    <row r="351" spans="1:9" ht="14.25" customHeight="1" x14ac:dyDescent="0.25">
      <c r="A351" s="6"/>
      <c r="B351" s="11"/>
      <c r="C351" s="8"/>
      <c r="D351" s="27"/>
      <c r="E351" s="13"/>
      <c r="F351" s="19"/>
    </row>
    <row r="352" spans="1:9" ht="14.25" customHeight="1" x14ac:dyDescent="0.25">
      <c r="A352" s="6"/>
      <c r="B352" s="11"/>
      <c r="C352" s="8"/>
      <c r="D352" s="27"/>
      <c r="E352" s="13"/>
      <c r="F352" s="19"/>
    </row>
    <row r="353" spans="1:6" ht="14.25" customHeight="1" x14ac:dyDescent="0.25">
      <c r="A353" s="6"/>
      <c r="B353" s="11"/>
      <c r="C353" s="8"/>
      <c r="D353" s="11"/>
      <c r="E353" s="13"/>
      <c r="F353" s="19"/>
    </row>
    <row r="354" spans="1:6" ht="14.25" customHeight="1" x14ac:dyDescent="0.25">
      <c r="A354" s="6"/>
      <c r="B354" s="11"/>
      <c r="C354" s="8"/>
      <c r="D354" s="27"/>
      <c r="E354" s="13"/>
      <c r="F354" s="19"/>
    </row>
    <row r="355" spans="1:6" ht="14.25" customHeight="1" x14ac:dyDescent="0.25">
      <c r="A355" s="6"/>
      <c r="B355" s="11"/>
      <c r="C355" s="8"/>
      <c r="D355" s="27"/>
      <c r="E355" s="13"/>
      <c r="F355" s="19"/>
    </row>
    <row r="356" spans="1:6" ht="14.25" customHeight="1" x14ac:dyDescent="0.25">
      <c r="A356" s="6"/>
      <c r="B356" s="11"/>
      <c r="C356" s="8"/>
      <c r="D356" s="27"/>
      <c r="E356" s="13"/>
      <c r="F356" s="19"/>
    </row>
    <row r="357" spans="1:6" ht="14.25" customHeight="1" x14ac:dyDescent="0.25">
      <c r="A357" s="6"/>
      <c r="B357" s="11"/>
      <c r="C357" s="8"/>
      <c r="D357" s="27"/>
      <c r="E357" s="13"/>
      <c r="F357" s="19"/>
    </row>
    <row r="358" spans="1:6" ht="14.25" customHeight="1" x14ac:dyDescent="0.25">
      <c r="A358" s="6"/>
      <c r="B358" s="11"/>
      <c r="C358" s="8"/>
      <c r="D358" s="27"/>
      <c r="E358" s="13"/>
      <c r="F358" s="19"/>
    </row>
    <row r="359" spans="1:6" ht="14.25" customHeight="1" x14ac:dyDescent="0.25">
      <c r="A359" s="6"/>
      <c r="B359" s="11"/>
      <c r="C359" s="8"/>
      <c r="D359" s="27"/>
      <c r="E359" s="13"/>
      <c r="F359" s="19"/>
    </row>
    <row r="360" spans="1:6" ht="14.25" customHeight="1" x14ac:dyDescent="0.25">
      <c r="A360" s="6"/>
      <c r="B360" s="11"/>
      <c r="C360" s="8"/>
      <c r="D360" s="11"/>
      <c r="E360" s="13"/>
      <c r="F360" s="19"/>
    </row>
    <row r="361" spans="1:6" ht="14.25" customHeight="1" x14ac:dyDescent="0.25">
      <c r="A361" s="6"/>
      <c r="B361" s="11"/>
      <c r="C361" s="8"/>
      <c r="D361" s="27"/>
      <c r="E361" s="13"/>
      <c r="F361" s="19"/>
    </row>
    <row r="362" spans="1:6" ht="14.25" customHeight="1" x14ac:dyDescent="0.25">
      <c r="A362" s="6"/>
      <c r="B362" s="11"/>
      <c r="C362" s="8"/>
      <c r="D362" s="27"/>
      <c r="E362" s="13"/>
      <c r="F362" s="19"/>
    </row>
    <row r="363" spans="1:6" ht="14.25" customHeight="1" x14ac:dyDescent="0.25">
      <c r="A363" s="6"/>
      <c r="B363" s="11"/>
      <c r="C363" s="8"/>
      <c r="D363" s="27"/>
      <c r="E363" s="13"/>
      <c r="F363" s="19"/>
    </row>
    <row r="364" spans="1:6" ht="14.25" customHeight="1" x14ac:dyDescent="0.25">
      <c r="A364" s="6"/>
      <c r="B364" s="11"/>
      <c r="C364" s="8"/>
      <c r="D364" s="27"/>
      <c r="E364" s="13"/>
      <c r="F364" s="19"/>
    </row>
    <row r="365" spans="1:6" ht="14.25" customHeight="1" x14ac:dyDescent="0.25">
      <c r="A365" s="6"/>
      <c r="B365" s="11"/>
      <c r="C365" s="8"/>
      <c r="D365" s="27"/>
      <c r="E365" s="13"/>
      <c r="F365" s="19"/>
    </row>
    <row r="366" spans="1:6" ht="14.25" customHeight="1" x14ac:dyDescent="0.25">
      <c r="A366" s="6"/>
      <c r="B366" s="11"/>
      <c r="C366" s="8"/>
      <c r="D366" s="27"/>
      <c r="E366" s="13"/>
      <c r="F366" s="19"/>
    </row>
    <row r="367" spans="1:6" ht="14.25" customHeight="1" x14ac:dyDescent="0.25">
      <c r="A367" s="6"/>
      <c r="B367" s="11"/>
      <c r="C367" s="8"/>
      <c r="D367" s="11"/>
      <c r="E367" s="13"/>
      <c r="F367" s="19"/>
    </row>
    <row r="368" spans="1:6" ht="14.25" customHeight="1" x14ac:dyDescent="0.25">
      <c r="A368" s="6"/>
      <c r="B368" s="11"/>
      <c r="C368" s="8"/>
      <c r="D368" s="27"/>
      <c r="E368" s="13"/>
      <c r="F368" s="19"/>
    </row>
    <row r="369" spans="1:6" ht="14.25" customHeight="1" x14ac:dyDescent="0.25">
      <c r="A369" s="6"/>
      <c r="B369" s="11"/>
      <c r="C369" s="8"/>
      <c r="D369" s="27"/>
      <c r="E369" s="13"/>
      <c r="F369" s="19"/>
    </row>
    <row r="370" spans="1:6" ht="14.25" customHeight="1" x14ac:dyDescent="0.25">
      <c r="A370" s="6"/>
      <c r="B370" s="11"/>
      <c r="C370" s="8"/>
      <c r="D370" s="27"/>
      <c r="E370" s="13"/>
      <c r="F370" s="19"/>
    </row>
    <row r="371" spans="1:6" ht="14.25" customHeight="1" x14ac:dyDescent="0.25">
      <c r="A371" s="6"/>
      <c r="B371" s="11"/>
      <c r="C371" s="8"/>
      <c r="D371" s="27"/>
      <c r="E371" s="13"/>
      <c r="F371" s="19"/>
    </row>
    <row r="372" spans="1:6" ht="14.25" customHeight="1" x14ac:dyDescent="0.25">
      <c r="A372" s="6"/>
      <c r="B372" s="11"/>
      <c r="C372" s="8"/>
      <c r="D372" s="27"/>
      <c r="E372" s="13"/>
      <c r="F372" s="19"/>
    </row>
    <row r="373" spans="1:6" ht="14.25" customHeight="1" x14ac:dyDescent="0.25">
      <c r="A373" s="6"/>
      <c r="B373" s="11"/>
      <c r="C373" s="8"/>
      <c r="D373" s="27"/>
      <c r="E373" s="13"/>
      <c r="F373" s="19"/>
    </row>
    <row r="374" spans="1:6" ht="14.25" customHeight="1" x14ac:dyDescent="0.25">
      <c r="A374" s="6"/>
      <c r="B374" s="11"/>
      <c r="C374" s="8"/>
      <c r="D374" s="11"/>
      <c r="E374" s="13"/>
      <c r="F374" s="19"/>
    </row>
    <row r="375" spans="1:6" ht="14.25" customHeight="1" x14ac:dyDescent="0.25">
      <c r="A375" s="6"/>
      <c r="B375" s="11"/>
      <c r="C375" s="8"/>
      <c r="D375" s="27"/>
      <c r="E375" s="13"/>
      <c r="F375" s="19"/>
    </row>
    <row r="376" spans="1:6" ht="14.25" customHeight="1" x14ac:dyDescent="0.25">
      <c r="A376" s="6"/>
      <c r="B376" s="11"/>
      <c r="C376" s="8"/>
      <c r="D376" s="27"/>
      <c r="E376" s="13"/>
      <c r="F376" s="19"/>
    </row>
    <row r="377" spans="1:6" ht="14.25" customHeight="1" x14ac:dyDescent="0.25">
      <c r="A377" s="6"/>
      <c r="B377" s="11"/>
      <c r="C377" s="8"/>
      <c r="D377" s="27"/>
      <c r="E377" s="13"/>
      <c r="F377" s="19"/>
    </row>
    <row r="378" spans="1:6" ht="14.25" customHeight="1" x14ac:dyDescent="0.25">
      <c r="A378" s="6"/>
      <c r="B378" s="11"/>
      <c r="C378" s="8"/>
      <c r="D378" s="27"/>
      <c r="E378" s="13"/>
      <c r="F378" s="19"/>
    </row>
    <row r="379" spans="1:6" ht="14.25" customHeight="1" x14ac:dyDescent="0.25">
      <c r="A379" s="6"/>
      <c r="B379" s="11"/>
      <c r="C379" s="8"/>
      <c r="D379" s="27"/>
      <c r="E379" s="13"/>
      <c r="F379" s="19"/>
    </row>
    <row r="380" spans="1:6" ht="14.25" customHeight="1" x14ac:dyDescent="0.25">
      <c r="A380" s="6"/>
      <c r="B380" s="11"/>
      <c r="C380" s="8"/>
      <c r="D380" s="27"/>
      <c r="E380" s="13"/>
      <c r="F380" s="19"/>
    </row>
    <row r="381" spans="1:6" ht="14.25" customHeight="1" x14ac:dyDescent="0.25">
      <c r="A381" s="6"/>
      <c r="B381" s="11"/>
      <c r="C381" s="8"/>
      <c r="D381" s="11"/>
      <c r="E381" s="13"/>
      <c r="F381" s="19"/>
    </row>
    <row r="382" spans="1:6" ht="14.25" customHeight="1" x14ac:dyDescent="0.25">
      <c r="A382" s="6"/>
      <c r="B382" s="11"/>
      <c r="C382" s="8"/>
      <c r="D382" s="27"/>
      <c r="E382" s="13"/>
      <c r="F382" s="19"/>
    </row>
    <row r="383" spans="1:6" ht="14.25" customHeight="1" x14ac:dyDescent="0.25">
      <c r="A383" s="6"/>
      <c r="B383" s="11"/>
      <c r="C383" s="8"/>
      <c r="D383" s="27"/>
      <c r="E383" s="13"/>
      <c r="F383" s="19"/>
    </row>
    <row r="384" spans="1:6" ht="14.25" customHeight="1" x14ac:dyDescent="0.25">
      <c r="A384" s="6"/>
      <c r="B384" s="11"/>
      <c r="C384" s="8"/>
      <c r="D384" s="27"/>
      <c r="E384" s="13"/>
      <c r="F384" s="19"/>
    </row>
    <row r="385" spans="1:6" ht="14.25" customHeight="1" x14ac:dyDescent="0.25">
      <c r="A385" s="6"/>
      <c r="B385" s="11"/>
      <c r="C385" s="8"/>
      <c r="D385" s="27"/>
      <c r="E385" s="13"/>
      <c r="F385" s="19"/>
    </row>
    <row r="386" spans="1:6" ht="14.25" customHeight="1" x14ac:dyDescent="0.25">
      <c r="A386" s="6"/>
      <c r="B386" s="11"/>
      <c r="C386" s="8"/>
      <c r="D386" s="27"/>
      <c r="E386" s="13"/>
      <c r="F386" s="19"/>
    </row>
    <row r="387" spans="1:6" ht="14.25" customHeight="1" x14ac:dyDescent="0.25">
      <c r="A387" s="6"/>
      <c r="B387" s="11"/>
      <c r="C387" s="8"/>
      <c r="D387" s="27"/>
      <c r="E387" s="13"/>
      <c r="F387" s="19"/>
    </row>
    <row r="388" spans="1:6" ht="14.25" customHeight="1" x14ac:dyDescent="0.25">
      <c r="A388" s="6"/>
      <c r="B388" s="11"/>
      <c r="C388" s="8"/>
      <c r="D388" s="11"/>
      <c r="E388" s="13"/>
      <c r="F388" s="19"/>
    </row>
    <row r="389" spans="1:6" ht="14.25" customHeight="1" x14ac:dyDescent="0.25">
      <c r="A389" s="6"/>
      <c r="B389" s="11"/>
      <c r="C389" s="8"/>
      <c r="D389" s="27"/>
      <c r="E389" s="13"/>
      <c r="F389" s="19"/>
    </row>
    <row r="390" spans="1:6" ht="14.25" customHeight="1" x14ac:dyDescent="0.25">
      <c r="A390" s="6"/>
      <c r="B390" s="11"/>
      <c r="C390" s="8"/>
      <c r="D390" s="27"/>
      <c r="E390" s="13"/>
      <c r="F390" s="19"/>
    </row>
    <row r="391" spans="1:6" ht="14.25" customHeight="1" x14ac:dyDescent="0.25">
      <c r="A391" s="6"/>
      <c r="B391" s="11"/>
      <c r="C391" s="8"/>
      <c r="D391" s="27"/>
      <c r="E391" s="13"/>
      <c r="F391" s="19"/>
    </row>
    <row r="392" spans="1:6" ht="14.25" customHeight="1" x14ac:dyDescent="0.25">
      <c r="A392" s="6"/>
      <c r="B392" s="11"/>
      <c r="C392" s="8"/>
      <c r="D392" s="27"/>
      <c r="E392" s="13"/>
      <c r="F392" s="19"/>
    </row>
    <row r="393" spans="1:6" ht="14.25" customHeight="1" x14ac:dyDescent="0.25">
      <c r="A393" s="6"/>
      <c r="B393" s="11"/>
      <c r="C393" s="8"/>
      <c r="D393" s="27"/>
      <c r="E393" s="13"/>
      <c r="F393" s="19"/>
    </row>
    <row r="394" spans="1:6" ht="14.25" customHeight="1" x14ac:dyDescent="0.25">
      <c r="A394" s="6"/>
      <c r="B394" s="11"/>
      <c r="C394" s="8"/>
      <c r="D394" s="27"/>
      <c r="E394" s="13"/>
      <c r="F394" s="19"/>
    </row>
    <row r="395" spans="1:6" ht="14.25" customHeight="1" x14ac:dyDescent="0.25">
      <c r="A395" s="6"/>
      <c r="B395" s="11"/>
      <c r="C395" s="8"/>
      <c r="D395" s="11"/>
      <c r="E395" s="13"/>
      <c r="F395" s="19"/>
    </row>
    <row r="396" spans="1:6" ht="14.25" customHeight="1" x14ac:dyDescent="0.25">
      <c r="A396" s="6"/>
      <c r="B396" s="11"/>
      <c r="C396" s="8"/>
      <c r="D396" s="27"/>
      <c r="E396" s="13"/>
      <c r="F396" s="19"/>
    </row>
    <row r="397" spans="1:6" ht="14.25" customHeight="1" x14ac:dyDescent="0.25">
      <c r="A397" s="6"/>
      <c r="B397" s="11"/>
      <c r="C397" s="8"/>
      <c r="D397" s="27"/>
      <c r="E397" s="13"/>
      <c r="F397" s="19"/>
    </row>
    <row r="398" spans="1:6" ht="14.25" customHeight="1" x14ac:dyDescent="0.25">
      <c r="A398" s="6"/>
      <c r="B398" s="11"/>
      <c r="C398" s="8"/>
      <c r="D398" s="27"/>
      <c r="E398" s="13"/>
      <c r="F398" s="19"/>
    </row>
    <row r="399" spans="1:6" ht="14.25" customHeight="1" x14ac:dyDescent="0.25">
      <c r="A399" s="6"/>
      <c r="B399" s="11"/>
      <c r="C399" s="8"/>
      <c r="D399" s="27"/>
      <c r="E399" s="13"/>
      <c r="F399" s="19"/>
    </row>
    <row r="400" spans="1:6" ht="14.25" customHeight="1" x14ac:dyDescent="0.25">
      <c r="A400" s="6"/>
      <c r="B400" s="11"/>
      <c r="C400" s="8"/>
      <c r="D400" s="27"/>
      <c r="E400" s="13"/>
      <c r="F400" s="19"/>
    </row>
    <row r="401" spans="1:6" ht="14.25" customHeight="1" x14ac:dyDescent="0.25">
      <c r="A401" s="6"/>
      <c r="B401" s="11"/>
      <c r="C401" s="8"/>
      <c r="D401" s="27"/>
      <c r="E401" s="13"/>
      <c r="F401" s="19"/>
    </row>
    <row r="402" spans="1:6" ht="14.25" customHeight="1" x14ac:dyDescent="0.25">
      <c r="A402" s="6"/>
      <c r="B402" s="11"/>
      <c r="C402" s="8"/>
      <c r="D402" s="11"/>
      <c r="E402" s="13"/>
      <c r="F402" s="19"/>
    </row>
    <row r="403" spans="1:6" ht="14.25" customHeight="1" x14ac:dyDescent="0.25">
      <c r="A403" s="6"/>
      <c r="B403" s="11"/>
      <c r="C403" s="8"/>
      <c r="D403" s="27"/>
      <c r="E403" s="13"/>
      <c r="F403" s="19"/>
    </row>
    <row r="404" spans="1:6" ht="14.25" customHeight="1" x14ac:dyDescent="0.25">
      <c r="A404" s="6"/>
      <c r="B404" s="11"/>
      <c r="C404" s="8"/>
      <c r="D404" s="27"/>
      <c r="E404" s="13"/>
      <c r="F404" s="19"/>
    </row>
    <row r="405" spans="1:6" ht="14.25" customHeight="1" x14ac:dyDescent="0.25">
      <c r="A405" s="6"/>
      <c r="B405" s="11"/>
      <c r="C405" s="8"/>
      <c r="D405" s="27"/>
      <c r="E405" s="13"/>
      <c r="F405" s="19"/>
    </row>
    <row r="406" spans="1:6" ht="14.25" customHeight="1" x14ac:dyDescent="0.25">
      <c r="A406" s="6"/>
      <c r="B406" s="11"/>
      <c r="C406" s="8"/>
      <c r="D406" s="27"/>
      <c r="E406" s="13"/>
      <c r="F406" s="19"/>
    </row>
    <row r="407" spans="1:6" ht="14.25" customHeight="1" x14ac:dyDescent="0.25">
      <c r="A407" s="6"/>
      <c r="B407" s="11"/>
      <c r="C407" s="8"/>
      <c r="D407" s="27"/>
      <c r="E407" s="13"/>
      <c r="F407" s="19"/>
    </row>
    <row r="408" spans="1:6" ht="14.25" customHeight="1" x14ac:dyDescent="0.25">
      <c r="A408" s="6"/>
      <c r="B408" s="11"/>
      <c r="C408" s="8"/>
      <c r="D408" s="27"/>
      <c r="E408" s="13"/>
      <c r="F408" s="19"/>
    </row>
    <row r="409" spans="1:6" ht="14.25" customHeight="1" x14ac:dyDescent="0.25">
      <c r="A409" s="6"/>
      <c r="B409" s="11"/>
      <c r="C409" s="8"/>
      <c r="D409" s="11"/>
      <c r="E409" s="13"/>
      <c r="F409" s="19"/>
    </row>
    <row r="410" spans="1:6" ht="14.25" customHeight="1" x14ac:dyDescent="0.25">
      <c r="A410" s="6"/>
      <c r="B410" s="11"/>
      <c r="C410" s="8"/>
      <c r="D410" s="27"/>
      <c r="E410" s="13"/>
      <c r="F410" s="19"/>
    </row>
    <row r="411" spans="1:6" ht="14.25" customHeight="1" x14ac:dyDescent="0.25">
      <c r="A411" s="6"/>
      <c r="B411" s="11"/>
      <c r="C411" s="8"/>
      <c r="D411" s="27"/>
      <c r="E411" s="13"/>
      <c r="F411" s="19"/>
    </row>
    <row r="412" spans="1:6" ht="14.25" customHeight="1" x14ac:dyDescent="0.25">
      <c r="A412" s="6"/>
      <c r="B412" s="11"/>
      <c r="C412" s="8"/>
      <c r="D412" s="27"/>
      <c r="E412" s="13"/>
      <c r="F412" s="19"/>
    </row>
    <row r="413" spans="1:6" ht="14.25" customHeight="1" x14ac:dyDescent="0.25">
      <c r="A413" s="6"/>
      <c r="B413" s="11"/>
      <c r="C413" s="8"/>
      <c r="D413" s="27"/>
      <c r="E413" s="13"/>
      <c r="F413" s="19"/>
    </row>
    <row r="414" spans="1:6" ht="14.25" customHeight="1" x14ac:dyDescent="0.25">
      <c r="A414" s="6"/>
      <c r="B414" s="11"/>
      <c r="C414" s="8"/>
      <c r="D414" s="27"/>
      <c r="E414" s="13"/>
      <c r="F414" s="19"/>
    </row>
    <row r="415" spans="1:6" ht="14.25" customHeight="1" x14ac:dyDescent="0.25">
      <c r="A415" s="6"/>
      <c r="B415" s="11"/>
      <c r="C415" s="8"/>
      <c r="D415" s="27"/>
      <c r="E415" s="13"/>
      <c r="F415" s="19"/>
    </row>
    <row r="416" spans="1:6" ht="14.25" customHeight="1" x14ac:dyDescent="0.25">
      <c r="A416" s="6"/>
      <c r="B416" s="11"/>
      <c r="C416" s="8"/>
      <c r="D416" s="11"/>
      <c r="E416" s="13"/>
      <c r="F416" s="19"/>
    </row>
    <row r="417" spans="1:6" ht="14.25" customHeight="1" x14ac:dyDescent="0.25">
      <c r="A417" s="6"/>
      <c r="B417" s="11"/>
      <c r="C417" s="8"/>
      <c r="D417" s="27"/>
      <c r="E417" s="13"/>
      <c r="F417" s="19"/>
    </row>
    <row r="418" spans="1:6" ht="14.25" customHeight="1" x14ac:dyDescent="0.25">
      <c r="A418" s="6"/>
      <c r="B418" s="11"/>
      <c r="C418" s="8"/>
      <c r="D418" s="27"/>
      <c r="E418" s="13"/>
      <c r="F418" s="19"/>
    </row>
    <row r="419" spans="1:6" ht="14.25" customHeight="1" x14ac:dyDescent="0.25">
      <c r="A419" s="6"/>
      <c r="B419" s="11"/>
      <c r="C419" s="8"/>
      <c r="D419" s="27"/>
      <c r="E419" s="13"/>
      <c r="F419" s="19"/>
    </row>
    <row r="420" spans="1:6" ht="14.25" customHeight="1" x14ac:dyDescent="0.25">
      <c r="A420" s="6"/>
      <c r="B420" s="11"/>
      <c r="C420" s="8"/>
      <c r="D420" s="27"/>
      <c r="E420" s="13"/>
      <c r="F420" s="19"/>
    </row>
    <row r="421" spans="1:6" ht="14.25" customHeight="1" x14ac:dyDescent="0.25">
      <c r="A421" s="6"/>
      <c r="B421" s="11"/>
      <c r="C421" s="8"/>
      <c r="D421" s="27"/>
      <c r="E421" s="13"/>
      <c r="F421" s="19"/>
    </row>
    <row r="422" spans="1:6" ht="14.25" customHeight="1" x14ac:dyDescent="0.25">
      <c r="A422" s="6"/>
      <c r="B422" s="11"/>
      <c r="C422" s="8"/>
      <c r="D422" s="27"/>
      <c r="E422" s="13"/>
      <c r="F422" s="19"/>
    </row>
    <row r="423" spans="1:6" ht="14.25" customHeight="1" x14ac:dyDescent="0.25">
      <c r="A423" s="6"/>
      <c r="B423" s="11"/>
      <c r="C423" s="8"/>
      <c r="D423" s="11"/>
      <c r="E423" s="13"/>
      <c r="F423" s="19"/>
    </row>
    <row r="424" spans="1:6" ht="14.25" customHeight="1" x14ac:dyDescent="0.25">
      <c r="A424" s="6"/>
      <c r="B424" s="11"/>
      <c r="C424" s="8"/>
      <c r="D424" s="27"/>
      <c r="E424" s="13"/>
      <c r="F424" s="19"/>
    </row>
    <row r="425" spans="1:6" ht="14.25" customHeight="1" x14ac:dyDescent="0.25">
      <c r="A425" s="6"/>
      <c r="B425" s="11"/>
      <c r="C425" s="8"/>
      <c r="D425" s="27"/>
      <c r="E425" s="13"/>
      <c r="F425" s="19"/>
    </row>
    <row r="426" spans="1:6" ht="14.25" customHeight="1" x14ac:dyDescent="0.25">
      <c r="A426" s="6"/>
      <c r="B426" s="11"/>
      <c r="C426" s="8"/>
      <c r="D426" s="27"/>
      <c r="E426" s="13"/>
      <c r="F426" s="19"/>
    </row>
    <row r="427" spans="1:6" ht="14.25" customHeight="1" x14ac:dyDescent="0.25">
      <c r="A427" s="6"/>
      <c r="B427" s="11"/>
      <c r="C427" s="8"/>
      <c r="D427" s="27"/>
      <c r="E427" s="13"/>
      <c r="F427" s="19"/>
    </row>
    <row r="428" spans="1:6" ht="14.25" customHeight="1" x14ac:dyDescent="0.25">
      <c r="A428" s="6"/>
      <c r="B428" s="11"/>
      <c r="C428" s="8"/>
      <c r="D428" s="27"/>
      <c r="E428" s="13"/>
      <c r="F428" s="19"/>
    </row>
    <row r="429" spans="1:6" ht="14.25" customHeight="1" x14ac:dyDescent="0.25">
      <c r="A429" s="6"/>
      <c r="B429" s="11"/>
      <c r="C429" s="8"/>
      <c r="D429" s="27"/>
      <c r="E429" s="13"/>
      <c r="F429" s="19"/>
    </row>
    <row r="430" spans="1:6" ht="14.25" customHeight="1" x14ac:dyDescent="0.25">
      <c r="A430" s="6"/>
      <c r="B430" s="11"/>
      <c r="C430" s="8"/>
      <c r="D430" s="11"/>
      <c r="E430" s="13"/>
      <c r="F430" s="19"/>
    </row>
    <row r="431" spans="1:6" ht="14.25" customHeight="1" x14ac:dyDescent="0.25">
      <c r="A431" s="6"/>
      <c r="B431" s="11"/>
      <c r="C431" s="8"/>
      <c r="D431" s="27"/>
      <c r="E431" s="13"/>
      <c r="F431" s="19"/>
    </row>
    <row r="432" spans="1:6" ht="14.25" customHeight="1" x14ac:dyDescent="0.25">
      <c r="A432" s="6"/>
      <c r="B432" s="11"/>
      <c r="C432" s="8"/>
      <c r="D432" s="27"/>
      <c r="E432" s="13"/>
      <c r="F432" s="19"/>
    </row>
    <row r="433" spans="1:6" ht="14.25" customHeight="1" x14ac:dyDescent="0.25">
      <c r="A433" s="6"/>
      <c r="B433" s="11"/>
      <c r="C433" s="8"/>
      <c r="D433" s="27"/>
      <c r="E433" s="13"/>
      <c r="F433" s="19"/>
    </row>
    <row r="434" spans="1:6" ht="14.25" customHeight="1" x14ac:dyDescent="0.25">
      <c r="A434" s="6"/>
      <c r="B434" s="11"/>
      <c r="C434" s="8"/>
      <c r="D434" s="27"/>
      <c r="E434" s="13"/>
      <c r="F434" s="19"/>
    </row>
    <row r="435" spans="1:6" ht="14.25" customHeight="1" x14ac:dyDescent="0.25">
      <c r="A435" s="6"/>
      <c r="B435" s="11"/>
      <c r="C435" s="8"/>
      <c r="D435" s="27"/>
      <c r="E435" s="13"/>
      <c r="F435" s="19"/>
    </row>
    <row r="436" spans="1:6" ht="14.25" customHeight="1" x14ac:dyDescent="0.25">
      <c r="A436" s="6"/>
      <c r="B436" s="11"/>
      <c r="C436" s="8"/>
      <c r="D436" s="27"/>
      <c r="E436" s="13"/>
      <c r="F436" s="19"/>
    </row>
    <row r="437" spans="1:6" ht="14.25" customHeight="1" x14ac:dyDescent="0.25">
      <c r="A437" s="6"/>
      <c r="B437" s="11"/>
      <c r="C437" s="8"/>
      <c r="D437" s="11"/>
      <c r="E437" s="13"/>
      <c r="F437" s="19"/>
    </row>
    <row r="438" spans="1:6" ht="14.25" customHeight="1" x14ac:dyDescent="0.25">
      <c r="A438" s="6"/>
      <c r="B438" s="11"/>
      <c r="C438" s="8"/>
      <c r="D438" s="27"/>
      <c r="E438" s="13"/>
      <c r="F438" s="19"/>
    </row>
    <row r="439" spans="1:6" ht="14.25" customHeight="1" x14ac:dyDescent="0.25">
      <c r="A439" s="6"/>
      <c r="B439" s="11"/>
      <c r="C439" s="8"/>
      <c r="D439" s="27"/>
      <c r="E439" s="13"/>
      <c r="F439" s="19"/>
    </row>
    <row r="440" spans="1:6" ht="14.25" customHeight="1" x14ac:dyDescent="0.25">
      <c r="A440" s="6"/>
      <c r="B440" s="11"/>
      <c r="C440" s="8"/>
      <c r="D440" s="27"/>
      <c r="E440" s="13"/>
      <c r="F440" s="19"/>
    </row>
    <row r="441" spans="1:6" ht="14.25" customHeight="1" x14ac:dyDescent="0.25">
      <c r="A441" s="6"/>
      <c r="B441" s="11"/>
      <c r="C441" s="8"/>
      <c r="D441" s="27"/>
      <c r="E441" s="13"/>
      <c r="F441" s="19"/>
    </row>
    <row r="442" spans="1:6" ht="14.25" customHeight="1" x14ac:dyDescent="0.25">
      <c r="A442" s="6"/>
      <c r="B442" s="11"/>
      <c r="C442" s="8"/>
      <c r="D442" s="27"/>
      <c r="E442" s="13"/>
      <c r="F442" s="19"/>
    </row>
    <row r="443" spans="1:6" ht="14.25" customHeight="1" x14ac:dyDescent="0.25">
      <c r="A443" s="6"/>
      <c r="B443" s="11"/>
      <c r="C443" s="8"/>
      <c r="D443" s="27"/>
      <c r="E443" s="13"/>
      <c r="F443" s="19"/>
    </row>
    <row r="444" spans="1:6" ht="14.25" customHeight="1" x14ac:dyDescent="0.25">
      <c r="A444" s="6"/>
      <c r="B444" s="11"/>
      <c r="C444" s="8"/>
      <c r="D444" s="11"/>
      <c r="E444" s="13"/>
      <c r="F444" s="19"/>
    </row>
    <row r="445" spans="1:6" ht="14.25" customHeight="1" x14ac:dyDescent="0.25">
      <c r="A445" s="6"/>
      <c r="B445" s="11"/>
      <c r="C445" s="8"/>
      <c r="D445" s="27"/>
      <c r="E445" s="13"/>
      <c r="F445" s="19"/>
    </row>
    <row r="446" spans="1:6" ht="14.25" customHeight="1" x14ac:dyDescent="0.25">
      <c r="A446" s="6"/>
      <c r="B446" s="11"/>
      <c r="C446" s="8"/>
      <c r="D446" s="27"/>
      <c r="E446" s="13"/>
      <c r="F446" s="19"/>
    </row>
    <row r="447" spans="1:6" ht="14.25" customHeight="1" x14ac:dyDescent="0.25">
      <c r="A447" s="6"/>
      <c r="B447" s="11"/>
      <c r="C447" s="8"/>
      <c r="D447" s="27"/>
      <c r="E447" s="13"/>
      <c r="F447" s="19"/>
    </row>
    <row r="448" spans="1:6" ht="14.25" customHeight="1" x14ac:dyDescent="0.25">
      <c r="A448" s="6"/>
      <c r="B448" s="11"/>
      <c r="C448" s="8"/>
      <c r="D448" s="27"/>
      <c r="E448" s="13"/>
      <c r="F448" s="19"/>
    </row>
    <row r="449" spans="1:6" ht="14.25" customHeight="1" x14ac:dyDescent="0.25">
      <c r="A449" s="6"/>
      <c r="B449" s="11"/>
      <c r="C449" s="8"/>
      <c r="D449" s="27"/>
      <c r="E449" s="13"/>
      <c r="F449" s="19"/>
    </row>
    <row r="450" spans="1:6" ht="14.25" customHeight="1" x14ac:dyDescent="0.25">
      <c r="A450" s="6"/>
      <c r="B450" s="11"/>
      <c r="C450" s="8"/>
      <c r="D450" s="27"/>
      <c r="E450" s="13"/>
      <c r="F450" s="19"/>
    </row>
    <row r="451" spans="1:6" ht="14.25" customHeight="1" x14ac:dyDescent="0.25">
      <c r="A451" s="6"/>
      <c r="B451" s="11"/>
      <c r="C451" s="8"/>
      <c r="D451" s="11"/>
      <c r="E451" s="13"/>
      <c r="F451" s="19"/>
    </row>
    <row r="452" spans="1:6" ht="14.25" customHeight="1" x14ac:dyDescent="0.25">
      <c r="A452" s="6"/>
      <c r="B452" s="11"/>
      <c r="C452" s="8"/>
      <c r="D452" s="27"/>
      <c r="E452" s="13"/>
      <c r="F452" s="19"/>
    </row>
    <row r="453" spans="1:6" ht="14.25" customHeight="1" x14ac:dyDescent="0.25">
      <c r="A453" s="6"/>
      <c r="B453" s="11"/>
      <c r="C453" s="8"/>
      <c r="D453" s="27"/>
      <c r="E453" s="13"/>
      <c r="F453" s="19"/>
    </row>
    <row r="454" spans="1:6" ht="14.25" customHeight="1" x14ac:dyDescent="0.25">
      <c r="A454" s="6"/>
      <c r="B454" s="11"/>
      <c r="C454" s="8"/>
      <c r="D454" s="27"/>
      <c r="E454" s="13"/>
      <c r="F454" s="19"/>
    </row>
    <row r="455" spans="1:6" ht="14.25" customHeight="1" x14ac:dyDescent="0.25">
      <c r="A455" s="6"/>
      <c r="B455" s="11"/>
      <c r="C455" s="8"/>
      <c r="D455" s="27"/>
      <c r="E455" s="13"/>
      <c r="F455" s="19"/>
    </row>
    <row r="456" spans="1:6" ht="14.25" customHeight="1" x14ac:dyDescent="0.25">
      <c r="A456" s="6"/>
      <c r="B456" s="11"/>
      <c r="C456" s="8"/>
      <c r="D456" s="27"/>
      <c r="E456" s="13"/>
      <c r="F456" s="19"/>
    </row>
    <row r="457" spans="1:6" ht="14.25" customHeight="1" x14ac:dyDescent="0.25">
      <c r="A457" s="6"/>
      <c r="B457" s="11"/>
      <c r="C457" s="8"/>
      <c r="D457" s="27"/>
      <c r="E457" s="13"/>
      <c r="F457" s="19"/>
    </row>
    <row r="458" spans="1:6" ht="14.25" customHeight="1" x14ac:dyDescent="0.25">
      <c r="A458" s="6"/>
      <c r="B458" s="11"/>
      <c r="C458" s="8"/>
      <c r="D458" s="11"/>
      <c r="E458" s="13"/>
      <c r="F458" s="19"/>
    </row>
    <row r="459" spans="1:6" ht="14.25" customHeight="1" x14ac:dyDescent="0.25">
      <c r="A459" s="6"/>
      <c r="B459" s="11"/>
      <c r="C459" s="8"/>
      <c r="D459" s="27"/>
      <c r="E459" s="13"/>
      <c r="F459" s="19"/>
    </row>
    <row r="460" spans="1:6" ht="14.25" customHeight="1" x14ac:dyDescent="0.25">
      <c r="A460" s="6"/>
      <c r="B460" s="11"/>
      <c r="C460" s="8"/>
      <c r="D460" s="27"/>
      <c r="E460" s="13"/>
      <c r="F460" s="19"/>
    </row>
    <row r="461" spans="1:6" ht="14.25" customHeight="1" x14ac:dyDescent="0.25">
      <c r="A461" s="6"/>
      <c r="B461" s="11"/>
      <c r="C461" s="8"/>
      <c r="D461" s="27"/>
      <c r="E461" s="13"/>
      <c r="F461" s="19"/>
    </row>
    <row r="462" spans="1:6" ht="14.25" customHeight="1" x14ac:dyDescent="0.25">
      <c r="A462" s="6"/>
      <c r="B462" s="11"/>
      <c r="C462" s="8"/>
      <c r="D462" s="27"/>
      <c r="E462" s="13"/>
      <c r="F462" s="19"/>
    </row>
    <row r="463" spans="1:6" ht="14.25" customHeight="1" x14ac:dyDescent="0.25">
      <c r="A463" s="6"/>
      <c r="B463" s="11"/>
      <c r="C463" s="8"/>
      <c r="D463" s="27"/>
      <c r="E463" s="13"/>
      <c r="F463" s="19"/>
    </row>
    <row r="464" spans="1:6" ht="14.25" customHeight="1" x14ac:dyDescent="0.25">
      <c r="A464" s="6"/>
      <c r="B464" s="11"/>
      <c r="C464" s="8"/>
      <c r="D464" s="27"/>
      <c r="E464" s="13"/>
      <c r="F464" s="19"/>
    </row>
    <row r="465" spans="1:6" ht="14.25" customHeight="1" x14ac:dyDescent="0.25">
      <c r="A465" s="6"/>
      <c r="B465" s="11"/>
      <c r="C465" s="8"/>
      <c r="D465" s="11"/>
      <c r="E465" s="13"/>
      <c r="F465" s="19"/>
    </row>
    <row r="466" spans="1:6" ht="14.25" customHeight="1" x14ac:dyDescent="0.25">
      <c r="A466" s="6"/>
      <c r="B466" s="11"/>
      <c r="C466" s="8"/>
      <c r="D466" s="27"/>
      <c r="E466" s="13"/>
      <c r="F466" s="19"/>
    </row>
    <row r="467" spans="1:6" ht="14.25" customHeight="1" x14ac:dyDescent="0.25">
      <c r="A467" s="6"/>
      <c r="B467" s="11"/>
      <c r="C467" s="8"/>
      <c r="D467" s="27"/>
      <c r="E467" s="13"/>
      <c r="F467" s="19"/>
    </row>
    <row r="468" spans="1:6" ht="14.25" customHeight="1" x14ac:dyDescent="0.25">
      <c r="A468" s="6"/>
      <c r="B468" s="11"/>
      <c r="C468" s="8"/>
      <c r="D468" s="27"/>
      <c r="E468" s="13"/>
      <c r="F468" s="19"/>
    </row>
    <row r="469" spans="1:6" ht="14.25" customHeight="1" x14ac:dyDescent="0.25">
      <c r="A469" s="6"/>
      <c r="B469" s="11"/>
      <c r="C469" s="8"/>
      <c r="D469" s="27"/>
      <c r="E469" s="13"/>
      <c r="F469" s="19"/>
    </row>
    <row r="470" spans="1:6" ht="14.25" customHeight="1" x14ac:dyDescent="0.25">
      <c r="A470" s="6"/>
      <c r="B470" s="11"/>
      <c r="C470" s="8"/>
      <c r="D470" s="27"/>
      <c r="E470" s="13"/>
      <c r="F470" s="19"/>
    </row>
    <row r="471" spans="1:6" ht="14.25" customHeight="1" x14ac:dyDescent="0.25">
      <c r="A471" s="6"/>
      <c r="B471" s="11"/>
      <c r="C471" s="8"/>
      <c r="D471" s="27"/>
      <c r="E471" s="13"/>
      <c r="F471" s="19"/>
    </row>
    <row r="472" spans="1:6" ht="14.25" customHeight="1" x14ac:dyDescent="0.25">
      <c r="A472" s="6"/>
      <c r="B472" s="11"/>
      <c r="C472" s="8"/>
      <c r="D472" s="11"/>
      <c r="E472" s="13"/>
      <c r="F472" s="19"/>
    </row>
    <row r="473" spans="1:6" ht="14.25" customHeight="1" x14ac:dyDescent="0.25">
      <c r="A473" s="6"/>
      <c r="B473" s="11"/>
      <c r="C473" s="8"/>
      <c r="D473" s="27"/>
      <c r="E473" s="13"/>
      <c r="F473" s="19"/>
    </row>
    <row r="474" spans="1:6" ht="14.25" customHeight="1" x14ac:dyDescent="0.25">
      <c r="A474" s="6"/>
      <c r="B474" s="11"/>
      <c r="C474" s="8"/>
      <c r="D474" s="27"/>
      <c r="E474" s="13"/>
      <c r="F474" s="19"/>
    </row>
    <row r="475" spans="1:6" ht="14.25" customHeight="1" x14ac:dyDescent="0.25">
      <c r="A475" s="6"/>
      <c r="B475" s="11"/>
      <c r="C475" s="8"/>
      <c r="D475" s="27"/>
      <c r="E475" s="13"/>
      <c r="F475" s="19"/>
    </row>
    <row r="476" spans="1:6" ht="14.25" customHeight="1" x14ac:dyDescent="0.25">
      <c r="A476" s="6"/>
      <c r="B476" s="11"/>
      <c r="C476" s="8"/>
      <c r="D476" s="27"/>
      <c r="E476" s="13"/>
      <c r="F476" s="19"/>
    </row>
    <row r="477" spans="1:6" ht="14.25" customHeight="1" x14ac:dyDescent="0.25">
      <c r="A477" s="6"/>
      <c r="B477" s="11"/>
      <c r="C477" s="8"/>
      <c r="D477" s="27"/>
      <c r="E477" s="13"/>
      <c r="F477" s="19"/>
    </row>
    <row r="478" spans="1:6" ht="14.25" customHeight="1" x14ac:dyDescent="0.25">
      <c r="A478" s="6"/>
      <c r="B478" s="11"/>
      <c r="C478" s="8"/>
      <c r="D478" s="27"/>
      <c r="E478" s="13"/>
      <c r="F478" s="19"/>
    </row>
    <row r="479" spans="1:6" ht="14.25" customHeight="1" x14ac:dyDescent="0.25">
      <c r="A479" s="6"/>
      <c r="B479" s="11"/>
      <c r="C479" s="8"/>
      <c r="D479" s="11"/>
      <c r="E479" s="13"/>
      <c r="F479" s="19"/>
    </row>
    <row r="480" spans="1:6" ht="14.25" customHeight="1" x14ac:dyDescent="0.25">
      <c r="A480" s="6"/>
      <c r="B480" s="11"/>
      <c r="C480" s="8"/>
      <c r="D480" s="27"/>
      <c r="E480" s="13"/>
      <c r="F480" s="19"/>
    </row>
    <row r="481" spans="1:9" ht="14.25" customHeight="1" x14ac:dyDescent="0.25">
      <c r="A481" s="6"/>
      <c r="B481" s="11"/>
      <c r="C481" s="8"/>
      <c r="D481" s="27"/>
      <c r="E481" s="13"/>
      <c r="F481" s="19"/>
    </row>
    <row r="482" spans="1:9" ht="14.25" customHeight="1" x14ac:dyDescent="0.25">
      <c r="A482" s="6"/>
      <c r="B482" s="11"/>
      <c r="C482" s="8"/>
      <c r="D482" s="27"/>
      <c r="E482" s="13"/>
      <c r="F482" s="19"/>
    </row>
    <row r="483" spans="1:9" s="21" customFormat="1" ht="14.25" customHeight="1" x14ac:dyDescent="0.25">
      <c r="A483" s="6"/>
      <c r="B483" s="11"/>
      <c r="C483" s="8"/>
      <c r="D483" s="27"/>
      <c r="E483" s="13"/>
      <c r="F483" s="19"/>
      <c r="H483" s="49"/>
      <c r="I483" s="50"/>
    </row>
    <row r="484" spans="1:9" ht="14.25" customHeight="1" x14ac:dyDescent="0.25">
      <c r="A484" s="6"/>
      <c r="B484" s="11"/>
      <c r="C484" s="8"/>
      <c r="D484" s="27"/>
      <c r="E484" s="13"/>
      <c r="F484" s="19"/>
    </row>
    <row r="485" spans="1:9" ht="14.25" customHeight="1" x14ac:dyDescent="0.25">
      <c r="A485" s="6"/>
      <c r="B485" s="11"/>
      <c r="C485" s="8"/>
      <c r="D485" s="27"/>
      <c r="E485" s="13"/>
      <c r="F485" s="19"/>
    </row>
    <row r="486" spans="1:9" ht="14.25" customHeight="1" x14ac:dyDescent="0.25">
      <c r="A486" s="6"/>
      <c r="B486" s="11"/>
      <c r="C486" s="8"/>
      <c r="D486" s="11"/>
      <c r="E486" s="13"/>
      <c r="F486" s="19"/>
    </row>
    <row r="487" spans="1:9" ht="14.25" customHeight="1" x14ac:dyDescent="0.25">
      <c r="A487" s="6"/>
      <c r="B487" s="11"/>
      <c r="C487" s="8"/>
      <c r="D487" s="27"/>
      <c r="E487" s="13"/>
      <c r="F487" s="19"/>
    </row>
    <row r="488" spans="1:9" ht="14.25" customHeight="1" x14ac:dyDescent="0.25">
      <c r="A488" s="6"/>
      <c r="B488" s="11"/>
      <c r="C488" s="8"/>
      <c r="D488" s="27"/>
      <c r="E488" s="13"/>
      <c r="F488" s="19"/>
    </row>
    <row r="489" spans="1:9" ht="14.25" customHeight="1" x14ac:dyDescent="0.25">
      <c r="A489" s="6"/>
      <c r="B489" s="11"/>
      <c r="C489" s="8"/>
      <c r="D489" s="27"/>
      <c r="E489" s="13"/>
      <c r="F489" s="19"/>
    </row>
    <row r="490" spans="1:9" ht="14.25" customHeight="1" x14ac:dyDescent="0.25">
      <c r="A490" s="6"/>
      <c r="B490" s="11"/>
      <c r="C490" s="8"/>
      <c r="D490" s="27"/>
      <c r="E490" s="13"/>
      <c r="F490" s="19"/>
    </row>
    <row r="491" spans="1:9" ht="14.25" customHeight="1" x14ac:dyDescent="0.25">
      <c r="A491" s="6"/>
      <c r="B491" s="11"/>
      <c r="C491" s="8"/>
      <c r="D491" s="27"/>
      <c r="E491" s="13"/>
      <c r="F491" s="19"/>
    </row>
    <row r="492" spans="1:9" ht="14.25" customHeight="1" x14ac:dyDescent="0.25">
      <c r="A492" s="6"/>
      <c r="B492" s="11"/>
      <c r="C492" s="8"/>
      <c r="D492" s="27"/>
      <c r="E492" s="13"/>
      <c r="F492" s="19"/>
    </row>
    <row r="493" spans="1:9" ht="14.25" customHeight="1" x14ac:dyDescent="0.25">
      <c r="A493" s="6"/>
      <c r="B493" s="11"/>
      <c r="C493" s="8"/>
      <c r="D493" s="11"/>
      <c r="E493" s="13"/>
      <c r="F493" s="19"/>
    </row>
    <row r="494" spans="1:9" ht="14.25" customHeight="1" x14ac:dyDescent="0.25">
      <c r="A494" s="6"/>
      <c r="B494" s="11"/>
      <c r="C494" s="8"/>
      <c r="D494" s="27"/>
      <c r="E494" s="13"/>
      <c r="F494" s="19"/>
    </row>
    <row r="495" spans="1:9" ht="14.25" customHeight="1" x14ac:dyDescent="0.25">
      <c r="A495" s="6"/>
      <c r="B495" s="11"/>
      <c r="C495" s="8"/>
      <c r="D495" s="27"/>
      <c r="E495" s="13"/>
      <c r="F495" s="19"/>
    </row>
    <row r="496" spans="1:9" ht="14.25" customHeight="1" x14ac:dyDescent="0.25">
      <c r="A496" s="6"/>
      <c r="B496" s="11"/>
      <c r="C496" s="8"/>
      <c r="D496" s="27"/>
      <c r="E496" s="13"/>
      <c r="F496" s="19"/>
    </row>
    <row r="497" spans="1:9" ht="14.25" customHeight="1" x14ac:dyDescent="0.25">
      <c r="A497" s="6"/>
      <c r="B497" s="11"/>
      <c r="C497" s="8"/>
      <c r="D497" s="27"/>
      <c r="E497" s="13"/>
      <c r="F497" s="19"/>
    </row>
    <row r="498" spans="1:9" ht="14.25" customHeight="1" x14ac:dyDescent="0.25">
      <c r="A498" s="6"/>
      <c r="B498" s="11"/>
      <c r="C498" s="8"/>
      <c r="D498" s="27"/>
      <c r="E498" s="13"/>
      <c r="F498" s="19"/>
    </row>
    <row r="499" spans="1:9" ht="14.25" customHeight="1" x14ac:dyDescent="0.25">
      <c r="A499" s="6"/>
      <c r="B499" s="11"/>
      <c r="C499" s="8"/>
      <c r="D499" s="27"/>
      <c r="E499" s="13"/>
      <c r="F499" s="19"/>
    </row>
    <row r="500" spans="1:9" ht="14.25" customHeight="1" x14ac:dyDescent="0.25">
      <c r="A500" s="6"/>
      <c r="B500" s="11"/>
      <c r="C500" s="8"/>
      <c r="D500" s="11"/>
      <c r="E500" s="13"/>
      <c r="F500" s="19"/>
    </row>
    <row r="501" spans="1:9" ht="14.25" customHeight="1" x14ac:dyDescent="0.25">
      <c r="A501" s="6"/>
      <c r="B501" s="11"/>
      <c r="C501" s="8"/>
      <c r="D501" s="27"/>
      <c r="E501" s="13"/>
      <c r="F501" s="19"/>
    </row>
    <row r="502" spans="1:9" ht="14.25" customHeight="1" x14ac:dyDescent="0.25">
      <c r="A502" s="6"/>
      <c r="B502" s="11"/>
      <c r="C502" s="8"/>
      <c r="D502" s="27"/>
      <c r="E502" s="13"/>
      <c r="F502" s="19"/>
    </row>
    <row r="503" spans="1:9" ht="14.25" customHeight="1" x14ac:dyDescent="0.25">
      <c r="A503" s="6"/>
      <c r="B503" s="11"/>
      <c r="C503" s="8"/>
      <c r="D503" s="27"/>
      <c r="E503" s="13"/>
      <c r="F503" s="19"/>
    </row>
    <row r="504" spans="1:9" ht="14.25" customHeight="1" x14ac:dyDescent="0.25">
      <c r="A504" s="6"/>
      <c r="B504" s="11"/>
      <c r="C504" s="8"/>
      <c r="D504" s="27"/>
      <c r="E504" s="13"/>
      <c r="F504" s="19"/>
    </row>
    <row r="505" spans="1:9" ht="14.25" customHeight="1" x14ac:dyDescent="0.25">
      <c r="A505" s="6"/>
      <c r="B505" s="11"/>
      <c r="C505" s="8"/>
      <c r="D505" s="27"/>
      <c r="E505" s="13"/>
      <c r="F505" s="19"/>
    </row>
    <row r="506" spans="1:9" ht="14.25" customHeight="1" x14ac:dyDescent="0.25">
      <c r="A506" s="6"/>
      <c r="B506" s="11"/>
      <c r="C506" s="8"/>
      <c r="D506" s="27"/>
      <c r="E506" s="13"/>
      <c r="F506" s="19"/>
    </row>
    <row r="507" spans="1:9" ht="14.25" customHeight="1" x14ac:dyDescent="0.25">
      <c r="A507" s="6"/>
      <c r="B507" s="11"/>
      <c r="C507" s="8"/>
      <c r="D507" s="11"/>
      <c r="E507" s="13"/>
      <c r="F507" s="19"/>
    </row>
    <row r="508" spans="1:9" s="22" customFormat="1" ht="14.25" customHeight="1" x14ac:dyDescent="0.25">
      <c r="A508" s="6"/>
      <c r="B508" s="11"/>
      <c r="C508" s="8"/>
      <c r="D508" s="27"/>
      <c r="E508" s="13"/>
      <c r="F508" s="19"/>
      <c r="H508" s="49"/>
      <c r="I508" s="49"/>
    </row>
    <row r="509" spans="1:9" ht="14.25" customHeight="1" x14ac:dyDescent="0.25">
      <c r="A509" s="6"/>
      <c r="B509" s="11"/>
      <c r="C509" s="8"/>
      <c r="D509" s="27"/>
      <c r="E509" s="13"/>
      <c r="F509" s="19"/>
    </row>
    <row r="510" spans="1:9" ht="14.25" customHeight="1" x14ac:dyDescent="0.25">
      <c r="A510" s="6"/>
      <c r="B510" s="11"/>
      <c r="C510" s="8"/>
      <c r="D510" s="27"/>
      <c r="E510" s="13"/>
      <c r="F510" s="19"/>
    </row>
    <row r="511" spans="1:9" ht="14.25" customHeight="1" x14ac:dyDescent="0.25">
      <c r="A511" s="6"/>
      <c r="B511" s="11"/>
      <c r="C511" s="8"/>
      <c r="D511" s="27"/>
      <c r="E511" s="13"/>
      <c r="F511" s="19"/>
    </row>
    <row r="512" spans="1:9" ht="14.25" customHeight="1" x14ac:dyDescent="0.25">
      <c r="A512" s="6"/>
      <c r="B512" s="11"/>
      <c r="C512" s="8"/>
      <c r="D512" s="27"/>
      <c r="E512" s="13"/>
      <c r="F512" s="19"/>
    </row>
    <row r="513" spans="1:9" ht="14.25" customHeight="1" x14ac:dyDescent="0.25">
      <c r="A513" s="6"/>
      <c r="B513" s="11"/>
      <c r="C513" s="8"/>
      <c r="D513" s="27"/>
      <c r="E513" s="13"/>
      <c r="F513" s="19"/>
    </row>
    <row r="514" spans="1:9" ht="14.25" customHeight="1" x14ac:dyDescent="0.25">
      <c r="A514" s="6"/>
      <c r="B514" s="11"/>
      <c r="C514" s="8"/>
      <c r="D514" s="11"/>
      <c r="E514" s="13"/>
      <c r="F514" s="19"/>
    </row>
    <row r="515" spans="1:9" ht="14.25" customHeight="1" x14ac:dyDescent="0.25">
      <c r="A515" s="6"/>
      <c r="B515" s="11"/>
      <c r="C515" s="8"/>
      <c r="D515" s="27"/>
      <c r="E515" s="13"/>
      <c r="F515" s="19"/>
    </row>
    <row r="516" spans="1:9" ht="14.25" customHeight="1" x14ac:dyDescent="0.25">
      <c r="A516" s="6"/>
      <c r="B516" s="11"/>
      <c r="C516" s="8"/>
      <c r="D516" s="27"/>
      <c r="E516" s="13"/>
      <c r="F516" s="19"/>
    </row>
    <row r="517" spans="1:9" ht="14.25" customHeight="1" x14ac:dyDescent="0.25">
      <c r="A517" s="6"/>
      <c r="B517" s="11"/>
      <c r="C517" s="8"/>
      <c r="D517" s="27"/>
      <c r="E517" s="13"/>
      <c r="F517" s="19"/>
    </row>
    <row r="518" spans="1:9" ht="14.25" customHeight="1" x14ac:dyDescent="0.25">
      <c r="A518" s="6"/>
      <c r="B518" s="11"/>
      <c r="C518" s="8"/>
      <c r="D518" s="27"/>
      <c r="E518" s="13"/>
      <c r="F518" s="19"/>
    </row>
    <row r="519" spans="1:9" s="24" customFormat="1" ht="14.25" customHeight="1" x14ac:dyDescent="0.25">
      <c r="A519" s="6"/>
      <c r="B519" s="11"/>
      <c r="C519" s="8"/>
      <c r="D519" s="27"/>
      <c r="E519" s="13"/>
      <c r="F519" s="19"/>
      <c r="H519" s="49"/>
      <c r="I519" s="49"/>
    </row>
    <row r="520" spans="1:9" ht="14.25" customHeight="1" x14ac:dyDescent="0.25">
      <c r="A520" s="6"/>
      <c r="B520" s="11"/>
      <c r="C520" s="8"/>
      <c r="D520" s="27"/>
      <c r="E520" s="13"/>
      <c r="F520" s="19"/>
    </row>
    <row r="521" spans="1:9" ht="14.25" customHeight="1" x14ac:dyDescent="0.25">
      <c r="A521" s="6"/>
      <c r="B521" s="11"/>
      <c r="C521" s="8"/>
      <c r="D521" s="11"/>
      <c r="E521" s="13"/>
      <c r="F521" s="19"/>
    </row>
    <row r="522" spans="1:9" ht="14.25" customHeight="1" x14ac:dyDescent="0.25">
      <c r="A522" s="6"/>
      <c r="B522" s="11"/>
      <c r="C522" s="8"/>
      <c r="D522" s="27"/>
      <c r="E522" s="13"/>
      <c r="F522" s="19"/>
    </row>
    <row r="523" spans="1:9" ht="14.25" customHeight="1" x14ac:dyDescent="0.25">
      <c r="A523" s="6"/>
      <c r="B523" s="11"/>
      <c r="C523" s="8"/>
      <c r="D523" s="27"/>
      <c r="E523" s="13"/>
      <c r="F523" s="19"/>
    </row>
    <row r="524" spans="1:9" ht="14.25" customHeight="1" x14ac:dyDescent="0.25">
      <c r="A524" s="6"/>
      <c r="B524" s="11"/>
      <c r="C524" s="8"/>
      <c r="D524" s="27"/>
      <c r="E524" s="13"/>
      <c r="F524" s="19"/>
    </row>
    <row r="525" spans="1:9" ht="14.25" customHeight="1" x14ac:dyDescent="0.25">
      <c r="A525" s="6"/>
      <c r="B525" s="11"/>
      <c r="C525" s="8"/>
      <c r="D525" s="27"/>
      <c r="E525" s="13"/>
      <c r="F525" s="19"/>
    </row>
    <row r="526" spans="1:9" ht="14.25" customHeight="1" x14ac:dyDescent="0.25">
      <c r="A526" s="6"/>
      <c r="B526" s="11"/>
      <c r="C526" s="8"/>
      <c r="D526" s="27"/>
      <c r="E526" s="13"/>
      <c r="F526" s="19"/>
    </row>
    <row r="527" spans="1:9" ht="14.25" customHeight="1" x14ac:dyDescent="0.25">
      <c r="A527" s="6"/>
      <c r="B527" s="11"/>
      <c r="C527" s="8"/>
      <c r="D527" s="27"/>
      <c r="E527" s="13"/>
      <c r="F527" s="19"/>
    </row>
    <row r="528" spans="1:9" s="24" customFormat="1" ht="14.25" customHeight="1" x14ac:dyDescent="0.25">
      <c r="A528" s="6"/>
      <c r="B528" s="11"/>
      <c r="C528" s="8"/>
      <c r="D528" s="11"/>
      <c r="E528" s="13"/>
      <c r="F528" s="19"/>
      <c r="H528" s="49"/>
      <c r="I528" s="49"/>
    </row>
    <row r="529" spans="1:6" ht="14.25" customHeight="1" x14ac:dyDescent="0.25">
      <c r="A529" s="6"/>
      <c r="B529" s="11"/>
      <c r="C529" s="8"/>
      <c r="D529" s="27"/>
      <c r="E529" s="13"/>
      <c r="F529" s="19"/>
    </row>
    <row r="530" spans="1:6" ht="14.25" customHeight="1" x14ac:dyDescent="0.25">
      <c r="A530" s="6"/>
      <c r="B530" s="11"/>
      <c r="C530" s="8"/>
      <c r="D530" s="27"/>
      <c r="E530" s="13"/>
      <c r="F530" s="19"/>
    </row>
    <row r="531" spans="1:6" ht="14.25" customHeight="1" x14ac:dyDescent="0.25">
      <c r="A531" s="6"/>
      <c r="B531" s="11"/>
      <c r="C531" s="8"/>
      <c r="D531" s="27"/>
      <c r="E531" s="13"/>
      <c r="F531" s="19"/>
    </row>
    <row r="532" spans="1:6" ht="14.25" customHeight="1" x14ac:dyDescent="0.25">
      <c r="A532" s="6"/>
      <c r="B532" s="11"/>
      <c r="C532" s="8"/>
      <c r="D532" s="27"/>
      <c r="E532" s="13"/>
      <c r="F532" s="19"/>
    </row>
    <row r="533" spans="1:6" ht="14.25" customHeight="1" x14ac:dyDescent="0.25">
      <c r="A533" s="6"/>
      <c r="B533" s="11"/>
      <c r="C533" s="8"/>
      <c r="D533" s="27"/>
      <c r="E533" s="13"/>
      <c r="F533" s="19"/>
    </row>
    <row r="534" spans="1:6" ht="14.25" customHeight="1" x14ac:dyDescent="0.25">
      <c r="A534" s="6"/>
      <c r="B534" s="11"/>
      <c r="C534" s="8"/>
      <c r="D534" s="27"/>
      <c r="E534" s="13"/>
      <c r="F534" s="19"/>
    </row>
    <row r="535" spans="1:6" ht="14.25" customHeight="1" x14ac:dyDescent="0.25">
      <c r="A535" s="6"/>
      <c r="B535" s="11"/>
      <c r="C535" s="8"/>
      <c r="D535" s="11"/>
      <c r="E535" s="13"/>
      <c r="F535" s="19"/>
    </row>
    <row r="536" spans="1:6" ht="14.25" customHeight="1" x14ac:dyDescent="0.25">
      <c r="A536" s="6"/>
      <c r="B536" s="11"/>
      <c r="C536" s="8"/>
      <c r="D536" s="27"/>
      <c r="E536" s="13"/>
      <c r="F536" s="19"/>
    </row>
    <row r="537" spans="1:6" ht="14.25" customHeight="1" x14ac:dyDescent="0.25">
      <c r="A537" s="6"/>
      <c r="B537" s="11"/>
      <c r="C537" s="8"/>
      <c r="D537" s="27"/>
      <c r="E537" s="13"/>
      <c r="F537" s="19"/>
    </row>
    <row r="538" spans="1:6" ht="14.25" customHeight="1" x14ac:dyDescent="0.25">
      <c r="A538" s="6"/>
      <c r="B538" s="11"/>
      <c r="C538" s="8"/>
      <c r="D538" s="27"/>
      <c r="E538" s="13"/>
      <c r="F538" s="19"/>
    </row>
    <row r="539" spans="1:6" ht="14.25" customHeight="1" x14ac:dyDescent="0.25">
      <c r="A539" s="6"/>
      <c r="B539" s="11"/>
      <c r="C539" s="8"/>
      <c r="D539" s="27"/>
      <c r="E539" s="13"/>
      <c r="F539" s="19"/>
    </row>
    <row r="540" spans="1:6" ht="14.25" customHeight="1" x14ac:dyDescent="0.25">
      <c r="A540" s="6"/>
      <c r="B540" s="11"/>
      <c r="C540" s="8"/>
      <c r="D540" s="27"/>
      <c r="E540" s="13"/>
      <c r="F540" s="19"/>
    </row>
    <row r="541" spans="1:6" ht="14.25" customHeight="1" x14ac:dyDescent="0.25">
      <c r="A541" s="6"/>
      <c r="B541" s="11"/>
      <c r="C541" s="8"/>
      <c r="D541" s="27"/>
      <c r="E541" s="13"/>
      <c r="F541" s="19"/>
    </row>
    <row r="542" spans="1:6" ht="14.25" customHeight="1" x14ac:dyDescent="0.25">
      <c r="A542" s="6"/>
      <c r="B542" s="11"/>
      <c r="C542" s="8"/>
      <c r="D542" s="11"/>
      <c r="E542" s="13"/>
      <c r="F542" s="19"/>
    </row>
    <row r="543" spans="1:6" ht="14.25" customHeight="1" x14ac:dyDescent="0.25">
      <c r="A543" s="6"/>
      <c r="B543" s="11"/>
      <c r="C543" s="8"/>
      <c r="D543" s="27"/>
      <c r="E543" s="13"/>
      <c r="F543" s="19"/>
    </row>
    <row r="544" spans="1:6" ht="14.25" customHeight="1" x14ac:dyDescent="0.25">
      <c r="A544" s="6"/>
      <c r="B544" s="11"/>
      <c r="C544" s="8"/>
      <c r="D544" s="27"/>
      <c r="E544" s="13"/>
      <c r="F544" s="19"/>
    </row>
    <row r="545" spans="1:261" ht="14.25" customHeight="1" x14ac:dyDescent="0.25">
      <c r="A545" s="6"/>
      <c r="B545" s="11"/>
      <c r="C545" s="8"/>
      <c r="D545" s="27"/>
      <c r="E545" s="13"/>
      <c r="F545" s="19"/>
    </row>
    <row r="546" spans="1:261" ht="14.25" customHeight="1" x14ac:dyDescent="0.25">
      <c r="A546" s="6"/>
      <c r="B546" s="11"/>
      <c r="C546" s="8"/>
      <c r="D546" s="27"/>
      <c r="E546" s="13"/>
      <c r="F546" s="19"/>
    </row>
    <row r="547" spans="1:261" ht="14.25" customHeight="1" x14ac:dyDescent="0.25">
      <c r="A547" s="6"/>
      <c r="B547" s="11"/>
      <c r="C547" s="8"/>
      <c r="D547" s="27"/>
      <c r="E547" s="13"/>
      <c r="F547" s="19"/>
    </row>
    <row r="548" spans="1:261" ht="14.25" customHeight="1" x14ac:dyDescent="0.25">
      <c r="A548" s="6"/>
      <c r="B548" s="11"/>
      <c r="C548" s="8"/>
      <c r="D548" s="27"/>
      <c r="E548" s="13"/>
      <c r="F548" s="19"/>
    </row>
    <row r="549" spans="1:261" ht="14.25" customHeight="1" x14ac:dyDescent="0.25">
      <c r="A549" s="6"/>
      <c r="B549" s="11"/>
      <c r="C549" s="8"/>
      <c r="D549" s="11"/>
      <c r="E549" s="13"/>
      <c r="F549" s="19"/>
    </row>
    <row r="550" spans="1:261" ht="14.25" customHeight="1" x14ac:dyDescent="0.25">
      <c r="A550" s="6"/>
      <c r="B550" s="11"/>
      <c r="C550" s="8"/>
      <c r="D550" s="27"/>
      <c r="E550" s="13"/>
      <c r="F550" s="19"/>
    </row>
    <row r="551" spans="1:261" ht="14.25" customHeight="1" x14ac:dyDescent="0.25">
      <c r="A551" s="6"/>
      <c r="B551" s="11"/>
      <c r="C551" s="8"/>
      <c r="D551" s="27"/>
      <c r="E551" s="13"/>
      <c r="F551" s="19"/>
    </row>
    <row r="552" spans="1:261" ht="14.25" customHeight="1" x14ac:dyDescent="0.25">
      <c r="A552" s="6"/>
      <c r="B552" s="11"/>
      <c r="C552" s="8"/>
      <c r="D552" s="27"/>
      <c r="E552" s="13"/>
      <c r="F552" s="19"/>
    </row>
    <row r="553" spans="1:261" ht="14.25" customHeight="1" x14ac:dyDescent="0.25">
      <c r="A553" s="6"/>
      <c r="B553" s="11"/>
      <c r="C553" s="10"/>
      <c r="D553" s="11"/>
      <c r="E553" s="13"/>
      <c r="F553" s="19"/>
    </row>
    <row r="554" spans="1:261" ht="14.25" customHeight="1" x14ac:dyDescent="0.25">
      <c r="A554" s="6"/>
      <c r="B554" s="11"/>
      <c r="C554" s="10"/>
      <c r="D554" s="11"/>
      <c r="E554" s="13"/>
      <c r="F554" s="19"/>
    </row>
    <row r="555" spans="1:261" ht="14.25" customHeight="1" x14ac:dyDescent="0.25">
      <c r="A555" s="6"/>
      <c r="B555" s="11"/>
      <c r="C555" s="10"/>
      <c r="D555" s="11"/>
      <c r="E555" s="13"/>
      <c r="F555" s="19"/>
    </row>
    <row r="556" spans="1:261" ht="14.25" customHeight="1" x14ac:dyDescent="0.25">
      <c r="A556" s="6"/>
      <c r="B556" s="11"/>
      <c r="C556" s="10"/>
      <c r="D556" s="12"/>
      <c r="E556" s="13"/>
      <c r="F556" s="20"/>
    </row>
    <row r="557" spans="1:261" ht="14.25" customHeight="1" x14ac:dyDescent="0.25">
      <c r="A557" s="6"/>
      <c r="B557" s="11"/>
      <c r="C557" s="8"/>
      <c r="D557" s="11"/>
      <c r="E557" s="13"/>
      <c r="F557" s="19"/>
    </row>
    <row r="558" spans="1:261" ht="14.25" customHeight="1" x14ac:dyDescent="0.25">
      <c r="A558" s="6"/>
      <c r="B558" s="11"/>
      <c r="C558" s="8"/>
      <c r="D558" s="12"/>
      <c r="E558" s="13"/>
      <c r="F558" s="20"/>
    </row>
    <row r="559" spans="1:261" s="44" customFormat="1" ht="20.25" customHeight="1" x14ac:dyDescent="0.25">
      <c r="A559" s="379" t="s">
        <v>45</v>
      </c>
      <c r="B559" s="379"/>
      <c r="C559" s="379"/>
      <c r="D559" s="379"/>
      <c r="E559" s="379"/>
      <c r="F559" s="379"/>
      <c r="G559" s="43"/>
      <c r="H559" s="54"/>
      <c r="I559" s="55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43"/>
      <c r="IS559" s="43"/>
      <c r="IT559" s="43"/>
      <c r="IU559" s="43"/>
      <c r="IV559" s="43"/>
      <c r="IW559" s="43"/>
      <c r="IX559" s="43"/>
      <c r="IY559" s="43"/>
      <c r="IZ559" s="43"/>
      <c r="JA559" s="43"/>
    </row>
    <row r="560" spans="1:261" ht="14.25" customHeight="1" x14ac:dyDescent="0.25">
      <c r="A560" s="6"/>
      <c r="B560" s="11"/>
      <c r="C560" s="8"/>
      <c r="D560" s="11"/>
      <c r="E560" s="13"/>
      <c r="F560" s="33"/>
    </row>
    <row r="561" spans="1:11" ht="14.25" customHeight="1" x14ac:dyDescent="0.25">
      <c r="A561" s="6"/>
      <c r="B561" s="11"/>
      <c r="C561" s="8"/>
      <c r="D561" s="11"/>
      <c r="E561" s="13"/>
      <c r="F561" s="33"/>
    </row>
    <row r="562" spans="1:11" ht="14.25" customHeight="1" x14ac:dyDescent="0.25">
      <c r="A562" s="6"/>
      <c r="B562" s="11"/>
      <c r="C562" s="8"/>
      <c r="D562" s="11"/>
      <c r="E562" s="13"/>
      <c r="F562" s="19"/>
    </row>
    <row r="563" spans="1:11" ht="14.25" customHeight="1" x14ac:dyDescent="0.25">
      <c r="A563" s="6"/>
      <c r="B563" s="11"/>
      <c r="C563" s="8"/>
      <c r="D563" s="32"/>
      <c r="E563" s="28"/>
      <c r="F563" s="19"/>
    </row>
    <row r="564" spans="1:11" ht="14.25" customHeight="1" x14ac:dyDescent="0.25">
      <c r="A564" s="12"/>
      <c r="B564" s="11"/>
      <c r="C564" s="8"/>
      <c r="D564" s="34" t="s">
        <v>11</v>
      </c>
      <c r="E564" s="13"/>
      <c r="F564" s="20">
        <f>SUM(F560:F563)</f>
        <v>0</v>
      </c>
    </row>
    <row r="565" spans="1:11" ht="14.25" customHeight="1" x14ac:dyDescent="0.25">
      <c r="A565" s="12"/>
      <c r="B565" s="11"/>
      <c r="C565" s="8"/>
      <c r="D565" s="32"/>
      <c r="E565" s="13"/>
      <c r="F565" s="19"/>
    </row>
    <row r="566" spans="1:11" ht="14.25" customHeight="1" x14ac:dyDescent="0.25">
      <c r="A566" s="12"/>
      <c r="B566" s="11"/>
      <c r="C566" s="8"/>
      <c r="D566" s="11"/>
      <c r="E566" s="13"/>
      <c r="F566" s="19"/>
    </row>
    <row r="567" spans="1:11" ht="14.25" customHeight="1" x14ac:dyDescent="0.25">
      <c r="A567" s="11"/>
      <c r="B567" s="11"/>
      <c r="C567" s="11"/>
      <c r="D567" s="12" t="s">
        <v>24</v>
      </c>
      <c r="E567" s="13">
        <f>E544</f>
        <v>0</v>
      </c>
      <c r="F567" s="14">
        <f>F544+F545+F546+F547+F548+F549+F550+F551+F552+F553+F554+F564</f>
        <v>0</v>
      </c>
    </row>
    <row r="568" spans="1:11" ht="14.25" customHeight="1" x14ac:dyDescent="0.25">
      <c r="A568" s="4" t="s">
        <v>2</v>
      </c>
      <c r="B568" s="2"/>
      <c r="C568" s="2"/>
      <c r="D568" s="9"/>
      <c r="E568" s="15"/>
      <c r="F568" s="16"/>
    </row>
    <row r="569" spans="1:11" ht="14.25" customHeight="1" x14ac:dyDescent="0.25">
      <c r="A569" s="4"/>
      <c r="B569" s="2"/>
      <c r="C569" s="2"/>
      <c r="D569" s="9"/>
      <c r="E569" s="15"/>
      <c r="F569" s="16"/>
    </row>
    <row r="570" spans="1:11" ht="14.25" customHeight="1" x14ac:dyDescent="0.25">
      <c r="A570" s="4"/>
      <c r="B570" s="2"/>
      <c r="C570" s="2"/>
      <c r="D570" s="9"/>
      <c r="E570" s="15"/>
      <c r="F570" s="16"/>
    </row>
    <row r="571" spans="1:11" ht="14.25" customHeight="1" x14ac:dyDescent="0.25">
      <c r="A571" s="4"/>
      <c r="B571" s="2"/>
      <c r="C571" s="2"/>
      <c r="D571" s="9"/>
      <c r="E571" s="15"/>
      <c r="F571" s="16"/>
    </row>
    <row r="572" spans="1:11" ht="14.25" customHeight="1" x14ac:dyDescent="0.25">
      <c r="A572" s="4"/>
      <c r="B572" s="2"/>
      <c r="C572" s="2"/>
      <c r="D572" s="9"/>
      <c r="E572" s="15"/>
      <c r="F572" s="16"/>
    </row>
    <row r="573" spans="1:11" ht="19.5" customHeight="1" x14ac:dyDescent="0.25">
      <c r="A573" s="376" t="s">
        <v>25</v>
      </c>
      <c r="B573" s="376"/>
      <c r="C573" s="376"/>
      <c r="D573" s="373" t="s">
        <v>32</v>
      </c>
      <c r="E573" s="373"/>
      <c r="F573" s="373"/>
      <c r="G573" s="39"/>
      <c r="H573" s="56"/>
      <c r="I573" s="57"/>
      <c r="J573" s="39"/>
      <c r="K573" s="39"/>
    </row>
    <row r="574" spans="1:11" ht="19.5" customHeight="1" x14ac:dyDescent="0.25">
      <c r="A574" s="376" t="s">
        <v>26</v>
      </c>
      <c r="B574" s="376"/>
      <c r="C574" s="376"/>
      <c r="D574" s="373" t="s">
        <v>28</v>
      </c>
      <c r="E574" s="373"/>
      <c r="F574" s="373"/>
      <c r="G574" s="39"/>
      <c r="H574" s="56"/>
      <c r="I574" s="57"/>
      <c r="J574" s="39"/>
      <c r="K574" s="39"/>
    </row>
    <row r="575" spans="1:11" ht="19.5" customHeight="1" x14ac:dyDescent="0.25">
      <c r="A575" s="375" t="s">
        <v>27</v>
      </c>
      <c r="B575" s="375"/>
      <c r="C575" s="375"/>
      <c r="D575" s="375" t="s">
        <v>29</v>
      </c>
      <c r="E575" s="375"/>
      <c r="F575" s="375"/>
      <c r="G575" s="38"/>
      <c r="H575" s="56"/>
      <c r="I575" s="56"/>
      <c r="J575" s="38"/>
      <c r="K575" s="36"/>
    </row>
    <row r="576" spans="1:11" ht="19.5" customHeight="1" x14ac:dyDescent="0.25">
      <c r="A576" s="37"/>
      <c r="B576" s="37"/>
      <c r="C576" s="37"/>
      <c r="D576" s="37"/>
      <c r="E576" s="37"/>
      <c r="F576" s="37"/>
      <c r="G576" s="38"/>
      <c r="H576" s="56"/>
      <c r="I576" s="56"/>
      <c r="J576" s="38"/>
      <c r="K576" s="36"/>
    </row>
    <row r="577" spans="1:11" ht="19.5" customHeight="1" x14ac:dyDescent="0.25">
      <c r="A577" s="37"/>
      <c r="B577" s="37"/>
      <c r="C577" s="37"/>
      <c r="D577" s="37"/>
      <c r="E577" s="37"/>
      <c r="F577" s="37"/>
      <c r="G577" s="38"/>
      <c r="H577" s="56"/>
      <c r="I577" s="56"/>
      <c r="J577" s="38"/>
      <c r="K577" s="36"/>
    </row>
    <row r="578" spans="1:11" ht="19.5" customHeight="1" x14ac:dyDescent="0.25">
      <c r="A578" s="37"/>
      <c r="B578" s="37"/>
      <c r="C578" s="37"/>
      <c r="D578" s="37"/>
      <c r="E578" s="37"/>
      <c r="F578" s="37"/>
      <c r="G578" s="38"/>
      <c r="H578" s="56"/>
      <c r="I578" s="56"/>
      <c r="J578" s="38"/>
      <c r="K578" s="36"/>
    </row>
    <row r="579" spans="1:11" ht="14.25" customHeight="1" x14ac:dyDescent="0.25">
      <c r="B579" s="2"/>
      <c r="C579" s="2"/>
      <c r="D579" s="9"/>
      <c r="E579" s="15"/>
      <c r="F579" s="16"/>
    </row>
    <row r="580" spans="1:11" ht="19.5" customHeight="1" x14ac:dyDescent="0.25">
      <c r="A580" s="376" t="s">
        <v>33</v>
      </c>
      <c r="B580" s="376"/>
      <c r="C580" s="376"/>
      <c r="D580" s="373" t="s">
        <v>35</v>
      </c>
      <c r="E580" s="373"/>
      <c r="F580" s="373"/>
      <c r="G580" s="39"/>
      <c r="H580" s="56"/>
      <c r="I580" s="57"/>
      <c r="J580" s="39"/>
      <c r="K580" s="39"/>
    </row>
    <row r="581" spans="1:11" ht="19.5" customHeight="1" x14ac:dyDescent="0.25">
      <c r="A581" s="376" t="s">
        <v>34</v>
      </c>
      <c r="B581" s="376"/>
      <c r="C581" s="376"/>
      <c r="D581" s="373" t="s">
        <v>36</v>
      </c>
      <c r="E581" s="373"/>
      <c r="F581" s="373"/>
      <c r="G581" s="39"/>
      <c r="H581" s="56"/>
      <c r="I581" s="57"/>
      <c r="J581" s="39"/>
      <c r="K581" s="39"/>
    </row>
    <row r="582" spans="1:11" ht="19.5" customHeight="1" x14ac:dyDescent="0.25">
      <c r="A582" s="375" t="s">
        <v>27</v>
      </c>
      <c r="B582" s="375"/>
      <c r="C582" s="375"/>
      <c r="D582" s="375" t="s">
        <v>29</v>
      </c>
      <c r="E582" s="375"/>
      <c r="F582" s="375"/>
      <c r="G582" s="38"/>
      <c r="H582" s="56"/>
      <c r="I582" s="56"/>
      <c r="J582" s="38"/>
      <c r="K582" s="36"/>
    </row>
    <row r="583" spans="1:11" ht="14.25" customHeight="1" x14ac:dyDescent="0.25">
      <c r="A583" s="3"/>
      <c r="B583" s="3"/>
      <c r="C583" s="3"/>
      <c r="D583" s="3"/>
      <c r="E583" s="35"/>
      <c r="F583" s="35"/>
    </row>
    <row r="584" spans="1:11" ht="14.25" customHeight="1" x14ac:dyDescent="0.25">
      <c r="A584" s="3"/>
      <c r="B584" s="3"/>
      <c r="C584" s="3"/>
      <c r="D584" s="3"/>
      <c r="E584" s="35"/>
      <c r="F584" s="35"/>
    </row>
    <row r="585" spans="1:11" ht="14.25" customHeight="1" x14ac:dyDescent="0.25">
      <c r="A585" s="3"/>
      <c r="B585" s="3"/>
      <c r="C585" s="3"/>
      <c r="D585" s="3"/>
      <c r="E585" s="35"/>
      <c r="F585" s="35"/>
    </row>
    <row r="586" spans="1:11" ht="14.25" customHeight="1" x14ac:dyDescent="0.25">
      <c r="A586" s="3"/>
      <c r="B586" s="3"/>
      <c r="C586" s="3"/>
      <c r="D586" s="3"/>
      <c r="E586" s="35"/>
      <c r="F586" s="35"/>
    </row>
    <row r="587" spans="1:11" ht="19.5" customHeight="1" x14ac:dyDescent="0.25">
      <c r="A587" s="373" t="s">
        <v>37</v>
      </c>
      <c r="B587" s="373"/>
      <c r="C587" s="373"/>
      <c r="D587" s="373"/>
      <c r="E587" s="373"/>
      <c r="F587" s="373"/>
      <c r="G587" s="39"/>
      <c r="H587" s="56"/>
      <c r="I587" s="57"/>
      <c r="J587" s="39"/>
      <c r="K587" s="39"/>
    </row>
    <row r="588" spans="1:11" ht="19.5" customHeight="1" x14ac:dyDescent="0.25">
      <c r="A588" s="374" t="s">
        <v>38</v>
      </c>
      <c r="B588" s="374"/>
      <c r="C588" s="374"/>
      <c r="D588" s="374"/>
      <c r="E588" s="374"/>
      <c r="F588" s="374"/>
      <c r="G588" s="39"/>
      <c r="H588" s="56"/>
      <c r="I588" s="57"/>
      <c r="J588" s="39"/>
      <c r="K588" s="39"/>
    </row>
    <row r="589" spans="1:11" ht="19.5" customHeight="1" x14ac:dyDescent="0.25">
      <c r="A589" s="375" t="s">
        <v>39</v>
      </c>
      <c r="B589" s="375"/>
      <c r="C589" s="375"/>
      <c r="D589" s="375"/>
      <c r="E589" s="375"/>
      <c r="F589" s="375"/>
      <c r="G589" s="38"/>
      <c r="H589" s="56"/>
      <c r="I589" s="56"/>
      <c r="J589" s="38"/>
      <c r="K589" s="36"/>
    </row>
    <row r="590" spans="1:11" ht="14.25" customHeight="1" x14ac:dyDescent="0.25">
      <c r="A590" s="3"/>
      <c r="B590" s="3"/>
      <c r="C590" s="3"/>
      <c r="D590" s="3"/>
      <c r="E590" s="35"/>
      <c r="F590" s="35"/>
    </row>
    <row r="591" spans="1:11" ht="14.25" customHeight="1" x14ac:dyDescent="0.25">
      <c r="A591" s="3"/>
      <c r="B591" s="3"/>
      <c r="C591" s="3"/>
      <c r="D591" s="3"/>
      <c r="E591" s="35"/>
      <c r="F591" s="35"/>
    </row>
    <row r="592" spans="1:11" ht="14.25" customHeight="1" x14ac:dyDescent="0.25">
      <c r="A592" s="3"/>
      <c r="B592" s="3"/>
      <c r="C592" s="3"/>
      <c r="D592" s="3"/>
      <c r="E592" s="35"/>
      <c r="F592" s="35"/>
    </row>
    <row r="593" spans="1:6" ht="14.25" customHeight="1" x14ac:dyDescent="0.25">
      <c r="A593" s="3"/>
      <c r="B593" s="3"/>
      <c r="C593" s="3"/>
      <c r="D593" s="3"/>
      <c r="E593" s="35"/>
      <c r="F593" s="35"/>
    </row>
    <row r="594" spans="1:6" ht="14.25" customHeight="1" x14ac:dyDescent="0.25">
      <c r="A594" s="3"/>
      <c r="B594" s="3"/>
      <c r="C594" s="3"/>
      <c r="D594" s="3"/>
      <c r="E594" s="35"/>
      <c r="F594" s="35"/>
    </row>
    <row r="595" spans="1:6" ht="14.25" customHeight="1" x14ac:dyDescent="0.25">
      <c r="A595" s="3"/>
      <c r="B595" s="3"/>
      <c r="C595" s="3"/>
      <c r="D595" s="3"/>
      <c r="E595" s="35"/>
      <c r="F595" s="35"/>
    </row>
    <row r="596" spans="1:6" ht="14.25" customHeight="1" x14ac:dyDescent="0.25">
      <c r="A596" s="3"/>
      <c r="B596" s="3"/>
      <c r="C596" s="3"/>
      <c r="D596" s="3"/>
      <c r="E596" s="35"/>
      <c r="F596" s="35"/>
    </row>
    <row r="597" spans="1:6" ht="14.25" customHeight="1" x14ac:dyDescent="0.25">
      <c r="A597" s="3"/>
      <c r="B597" s="3"/>
      <c r="C597" s="3"/>
      <c r="D597" s="3"/>
      <c r="E597" s="35"/>
      <c r="F597" s="35"/>
    </row>
    <row r="598" spans="1:6" ht="14.25" customHeight="1" x14ac:dyDescent="0.25">
      <c r="A598" s="3"/>
      <c r="B598" s="3"/>
      <c r="C598" s="3"/>
      <c r="D598" s="3"/>
      <c r="E598" s="35"/>
      <c r="F598" s="35"/>
    </row>
    <row r="599" spans="1:6" ht="14.25" customHeight="1" x14ac:dyDescent="0.25">
      <c r="A599" s="3"/>
      <c r="B599" s="3"/>
      <c r="C599" s="3"/>
      <c r="D599" s="3"/>
      <c r="E599" s="35"/>
      <c r="F599" s="35"/>
    </row>
    <row r="600" spans="1:6" ht="14.25" customHeight="1" x14ac:dyDescent="0.25">
      <c r="A600" s="3"/>
      <c r="B600" s="3"/>
      <c r="C600" s="3"/>
      <c r="D600" s="3"/>
      <c r="E600" s="35"/>
      <c r="F600" s="35"/>
    </row>
    <row r="601" spans="1:6" ht="14.25" customHeight="1" x14ac:dyDescent="0.25">
      <c r="A601" s="3"/>
      <c r="B601" s="3"/>
      <c r="C601" s="3"/>
      <c r="D601" s="3"/>
      <c r="E601" s="35"/>
      <c r="F601" s="35"/>
    </row>
    <row r="602" spans="1:6" ht="14.25" customHeight="1" x14ac:dyDescent="0.25">
      <c r="A602" s="3"/>
      <c r="B602" s="3"/>
      <c r="C602" s="3"/>
      <c r="D602" s="3"/>
      <c r="E602" s="35"/>
      <c r="F602" s="35"/>
    </row>
    <row r="603" spans="1:6" ht="14.25" customHeight="1" x14ac:dyDescent="0.25">
      <c r="A603" s="3"/>
      <c r="B603" s="3"/>
      <c r="C603" s="3"/>
      <c r="D603" s="3"/>
      <c r="E603" s="35"/>
      <c r="F603" s="35"/>
    </row>
    <row r="604" spans="1:6" ht="14.25" customHeight="1" x14ac:dyDescent="0.25">
      <c r="A604" s="3"/>
      <c r="B604" s="3"/>
      <c r="C604" s="3"/>
      <c r="D604" s="3"/>
      <c r="E604" s="35"/>
      <c r="F604" s="35"/>
    </row>
    <row r="605" spans="1:6" ht="14.25" customHeight="1" x14ac:dyDescent="0.25">
      <c r="A605" s="3"/>
      <c r="B605" s="3"/>
      <c r="C605" s="3"/>
      <c r="D605" s="3"/>
      <c r="E605" s="35"/>
      <c r="F605" s="35"/>
    </row>
    <row r="606" spans="1:6" ht="14.25" customHeight="1" x14ac:dyDescent="0.25">
      <c r="A606" s="3"/>
      <c r="B606" s="3"/>
      <c r="C606" s="3"/>
      <c r="D606" s="3"/>
      <c r="E606" s="35"/>
      <c r="F606" s="35"/>
    </row>
    <row r="607" spans="1:6" ht="14.25" customHeight="1" x14ac:dyDescent="0.25">
      <c r="A607" s="3"/>
      <c r="B607" s="3"/>
      <c r="C607" s="3"/>
      <c r="D607" s="3"/>
      <c r="E607" s="35"/>
      <c r="F607" s="35"/>
    </row>
    <row r="608" spans="1:6" ht="14.25" customHeight="1" x14ac:dyDescent="0.25">
      <c r="A608" s="3"/>
      <c r="B608" s="3"/>
      <c r="C608" s="3"/>
      <c r="D608" s="3"/>
      <c r="E608" s="35"/>
      <c r="F608" s="35"/>
    </row>
    <row r="609" spans="1:6" ht="14.25" customHeight="1" x14ac:dyDescent="0.25">
      <c r="A609" s="3"/>
      <c r="B609" s="3"/>
      <c r="C609" s="3"/>
      <c r="D609" s="3"/>
      <c r="E609" s="35"/>
      <c r="F609" s="35"/>
    </row>
    <row r="610" spans="1:6" ht="14.25" customHeight="1" x14ac:dyDescent="0.25">
      <c r="A610" s="3"/>
      <c r="B610" s="3"/>
      <c r="C610" s="3"/>
      <c r="D610" s="3"/>
      <c r="E610" s="35"/>
      <c r="F610" s="35"/>
    </row>
    <row r="611" spans="1:6" ht="14.25" customHeight="1" x14ac:dyDescent="0.25">
      <c r="A611" s="3"/>
      <c r="B611" s="3"/>
      <c r="C611" s="3"/>
      <c r="D611" s="3"/>
      <c r="E611" s="35"/>
      <c r="F611" s="35"/>
    </row>
    <row r="612" spans="1:6" ht="14.25" customHeight="1" x14ac:dyDescent="0.25">
      <c r="A612" s="3"/>
      <c r="B612" s="3"/>
      <c r="C612" s="3"/>
      <c r="D612" s="3"/>
      <c r="E612" s="35"/>
      <c r="F612" s="35"/>
    </row>
    <row r="613" spans="1:6" ht="14.25" customHeight="1" x14ac:dyDescent="0.25">
      <c r="A613" s="3"/>
      <c r="B613" s="3"/>
      <c r="C613" s="3"/>
      <c r="D613" s="3"/>
      <c r="E613" s="35"/>
      <c r="F613" s="35"/>
    </row>
    <row r="614" spans="1:6" ht="14.25" customHeight="1" x14ac:dyDescent="0.25">
      <c r="A614" s="3"/>
      <c r="B614" s="3"/>
      <c r="C614" s="3"/>
      <c r="D614" s="3"/>
      <c r="E614" s="35"/>
      <c r="F614" s="35"/>
    </row>
    <row r="615" spans="1:6" ht="14.25" customHeight="1" x14ac:dyDescent="0.25">
      <c r="A615" s="3"/>
      <c r="B615" s="3"/>
      <c r="C615" s="3"/>
      <c r="D615" s="3"/>
      <c r="E615" s="35"/>
      <c r="F615" s="35"/>
    </row>
    <row r="616" spans="1:6" ht="14.25" customHeight="1" x14ac:dyDescent="0.25">
      <c r="A616" s="3"/>
      <c r="B616" s="3"/>
      <c r="C616" s="3"/>
      <c r="D616" s="3"/>
      <c r="E616" s="35"/>
      <c r="F616" s="35"/>
    </row>
    <row r="617" spans="1:6" ht="14.25" customHeight="1" x14ac:dyDescent="0.25">
      <c r="A617" s="3"/>
      <c r="B617" s="3"/>
      <c r="C617" s="3"/>
      <c r="D617" s="3"/>
      <c r="E617" s="35"/>
      <c r="F617" s="35"/>
    </row>
    <row r="618" spans="1:6" ht="14.25" customHeight="1" x14ac:dyDescent="0.25">
      <c r="A618" s="3"/>
      <c r="B618" s="3"/>
      <c r="C618" s="3"/>
      <c r="D618" s="3"/>
      <c r="E618" s="35"/>
      <c r="F618" s="35"/>
    </row>
    <row r="619" spans="1:6" ht="14.25" customHeight="1" x14ac:dyDescent="0.25">
      <c r="A619" s="3"/>
      <c r="B619" s="3"/>
      <c r="C619" s="3"/>
      <c r="D619" s="3"/>
      <c r="E619" s="35"/>
      <c r="F619" s="35"/>
    </row>
    <row r="620" spans="1:6" ht="14.25" customHeight="1" x14ac:dyDescent="0.25">
      <c r="A620" s="3"/>
      <c r="B620" s="3"/>
      <c r="C620" s="3"/>
      <c r="D620" s="3"/>
      <c r="E620" s="35"/>
      <c r="F620" s="35"/>
    </row>
    <row r="621" spans="1:6" ht="14.25" customHeight="1" x14ac:dyDescent="0.25">
      <c r="A621" s="3"/>
      <c r="B621" s="3"/>
      <c r="C621" s="3"/>
      <c r="D621" s="3"/>
      <c r="E621" s="35"/>
      <c r="F621" s="35"/>
    </row>
    <row r="622" spans="1:6" ht="14.25" customHeight="1" x14ac:dyDescent="0.25">
      <c r="B622" s="3"/>
      <c r="C622" s="3"/>
      <c r="D622" s="3"/>
      <c r="E622" s="35"/>
      <c r="F622" s="35"/>
    </row>
    <row r="623" spans="1:6" ht="14.25" customHeight="1" x14ac:dyDescent="0.25">
      <c r="B623" s="3"/>
      <c r="C623" s="3"/>
      <c r="D623" s="3"/>
      <c r="E623" s="35"/>
      <c r="F623" s="35"/>
    </row>
    <row r="624" spans="1:6" ht="14.25" customHeight="1" x14ac:dyDescent="0.25">
      <c r="B624" s="3"/>
      <c r="C624" s="3"/>
      <c r="D624" s="3"/>
      <c r="E624" s="35"/>
      <c r="F624" s="35"/>
    </row>
    <row r="625" spans="2:6" ht="14.25" customHeight="1" x14ac:dyDescent="0.25">
      <c r="B625" s="3"/>
      <c r="C625" s="3"/>
      <c r="D625" s="3"/>
      <c r="E625" s="35"/>
      <c r="F625" s="35"/>
    </row>
    <row r="626" spans="2:6" ht="14.25" customHeight="1" x14ac:dyDescent="0.25">
      <c r="B626" s="3"/>
      <c r="C626" s="3"/>
      <c r="D626" s="3"/>
      <c r="E626" s="35"/>
      <c r="F626" s="35"/>
    </row>
    <row r="627" spans="2:6" ht="14.25" customHeight="1" x14ac:dyDescent="0.25">
      <c r="B627" s="3"/>
      <c r="C627" s="3"/>
      <c r="D627" s="3"/>
      <c r="E627" s="35"/>
      <c r="F627" s="35"/>
    </row>
    <row r="628" spans="2:6" ht="14.25" customHeight="1" x14ac:dyDescent="0.25">
      <c r="B628" s="3"/>
      <c r="C628" s="3"/>
      <c r="D628" s="3"/>
      <c r="E628" s="35"/>
      <c r="F628" s="35"/>
    </row>
    <row r="629" spans="2:6" ht="14.25" customHeight="1" x14ac:dyDescent="0.25">
      <c r="D629" s="3"/>
    </row>
  </sheetData>
  <mergeCells count="25">
    <mergeCell ref="A49:F49"/>
    <mergeCell ref="A294:F294"/>
    <mergeCell ref="A304:F304"/>
    <mergeCell ref="A311:F311"/>
    <mergeCell ref="A559:F559"/>
    <mergeCell ref="A4:F4"/>
    <mergeCell ref="A5:F5"/>
    <mergeCell ref="A9:F9"/>
    <mergeCell ref="A41:F41"/>
    <mergeCell ref="A8:F8"/>
    <mergeCell ref="A573:C573"/>
    <mergeCell ref="A575:C575"/>
    <mergeCell ref="D573:F573"/>
    <mergeCell ref="D575:F575"/>
    <mergeCell ref="A574:C574"/>
    <mergeCell ref="D574:F574"/>
    <mergeCell ref="A587:F587"/>
    <mergeCell ref="A588:F588"/>
    <mergeCell ref="A589:F589"/>
    <mergeCell ref="A580:C580"/>
    <mergeCell ref="D580:F580"/>
    <mergeCell ref="A581:C581"/>
    <mergeCell ref="D581:F581"/>
    <mergeCell ref="A582:C582"/>
    <mergeCell ref="D582:F582"/>
  </mergeCells>
  <phoneticPr fontId="10" type="noConversion"/>
  <dataValidations count="1">
    <dataValidation type="list" allowBlank="1" showInputMessage="1" promptTitle="ELEGIR TIPO DE INGRESO O EGRESO" sqref="B10:B40 B560:B572 B312:B558 B305:B310 B295:B303 B50:B293 B42:B48">
      <formula1>$H$6:$H$9</formula1>
    </dataValidation>
  </dataValidation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612"/>
  <sheetViews>
    <sheetView showGridLines="0" topLeftCell="A545" zoomScaleNormal="100" workbookViewId="0">
      <selection activeCell="D286" sqref="D286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9" style="1" customWidth="1"/>
    <col min="4" max="4" width="58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383" t="s">
        <v>15</v>
      </c>
      <c r="B4" s="383"/>
      <c r="C4" s="383"/>
      <c r="D4" s="383"/>
      <c r="E4" s="383"/>
      <c r="F4" s="383"/>
    </row>
    <row r="5" spans="1:261" ht="14.25" customHeight="1" x14ac:dyDescent="0.25">
      <c r="A5" s="378" t="s">
        <v>312</v>
      </c>
      <c r="B5" s="378"/>
      <c r="C5" s="378"/>
      <c r="D5" s="378"/>
      <c r="E5" s="378"/>
      <c r="F5" s="378"/>
      <c r="H5" s="25"/>
      <c r="I5" s="25"/>
    </row>
    <row r="6" spans="1:261" s="41" customFormat="1" ht="14.25" customHeight="1" x14ac:dyDescent="0.25">
      <c r="A6" s="145" t="s">
        <v>0</v>
      </c>
      <c r="B6" s="145" t="s">
        <v>23</v>
      </c>
      <c r="C6" s="127" t="s">
        <v>22</v>
      </c>
      <c r="D6" s="14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9" t="s">
        <v>67</v>
      </c>
      <c r="B7" s="389"/>
      <c r="C7" s="389"/>
      <c r="D7" s="389"/>
      <c r="E7" s="389"/>
      <c r="F7" s="390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44208</v>
      </c>
      <c r="B8" s="11" t="s">
        <v>21</v>
      </c>
      <c r="C8" s="7"/>
      <c r="D8" s="11" t="s">
        <v>3</v>
      </c>
      <c r="E8" s="26">
        <v>694308</v>
      </c>
      <c r="F8" s="72"/>
      <c r="G8" s="23"/>
      <c r="H8" s="25"/>
      <c r="I8" s="25"/>
    </row>
    <row r="9" spans="1:261" ht="14.25" customHeight="1" x14ac:dyDescent="0.25">
      <c r="A9" s="6">
        <v>44239</v>
      </c>
      <c r="B9" s="11" t="s">
        <v>21</v>
      </c>
      <c r="C9" s="7"/>
      <c r="D9" s="11" t="s">
        <v>3</v>
      </c>
      <c r="E9" s="26">
        <v>511241</v>
      </c>
      <c r="F9" s="72"/>
      <c r="G9" s="23"/>
      <c r="H9" s="25"/>
      <c r="I9" s="25"/>
    </row>
    <row r="10" spans="1:261" ht="14.25" customHeight="1" x14ac:dyDescent="0.25">
      <c r="A10" s="6">
        <v>44267</v>
      </c>
      <c r="B10" s="11" t="s">
        <v>21</v>
      </c>
      <c r="C10" s="7"/>
      <c r="D10" s="11" t="s">
        <v>3</v>
      </c>
      <c r="E10" s="26">
        <v>547580</v>
      </c>
      <c r="F10" s="72"/>
      <c r="G10" s="23"/>
      <c r="H10" s="25"/>
      <c r="I10" s="25"/>
    </row>
    <row r="11" spans="1:261" ht="14.25" customHeight="1" x14ac:dyDescent="0.25">
      <c r="A11" s="6">
        <v>44298</v>
      </c>
      <c r="B11" s="11" t="s">
        <v>21</v>
      </c>
      <c r="C11" s="7"/>
      <c r="D11" s="11" t="s">
        <v>3</v>
      </c>
      <c r="E11" s="26">
        <v>184845</v>
      </c>
      <c r="F11" s="72"/>
      <c r="G11" s="23"/>
      <c r="H11" s="25"/>
      <c r="I11" s="25"/>
    </row>
    <row r="12" spans="1:261" ht="14.25" customHeight="1" x14ac:dyDescent="0.25">
      <c r="A12" s="6">
        <v>44328</v>
      </c>
      <c r="B12" s="11" t="s">
        <v>21</v>
      </c>
      <c r="C12" s="7"/>
      <c r="D12" s="11" t="s">
        <v>3</v>
      </c>
      <c r="E12" s="26">
        <v>5495</v>
      </c>
      <c r="F12" s="72"/>
      <c r="G12" s="23"/>
      <c r="H12" s="25"/>
      <c r="I12" s="25"/>
    </row>
    <row r="13" spans="1:261" ht="14.25" customHeight="1" x14ac:dyDescent="0.25">
      <c r="A13" s="6">
        <v>44359</v>
      </c>
      <c r="B13" s="11" t="s">
        <v>21</v>
      </c>
      <c r="C13" s="7"/>
      <c r="D13" s="11" t="s">
        <v>3</v>
      </c>
      <c r="E13" s="26">
        <v>662479</v>
      </c>
      <c r="F13" s="72"/>
      <c r="G13" s="23"/>
      <c r="H13" s="25"/>
      <c r="I13" s="25"/>
    </row>
    <row r="14" spans="1:261" ht="14.25" customHeight="1" x14ac:dyDescent="0.25">
      <c r="A14" s="6">
        <v>44389</v>
      </c>
      <c r="B14" s="11" t="s">
        <v>21</v>
      </c>
      <c r="C14" s="7"/>
      <c r="D14" s="11" t="s">
        <v>3</v>
      </c>
      <c r="E14" s="26">
        <v>442977</v>
      </c>
      <c r="F14" s="72"/>
      <c r="G14" s="23"/>
      <c r="H14" s="25"/>
      <c r="I14" s="25"/>
    </row>
    <row r="15" spans="1:261" ht="14.25" customHeight="1" x14ac:dyDescent="0.25">
      <c r="A15" s="6">
        <v>44420</v>
      </c>
      <c r="B15" s="11" t="s">
        <v>21</v>
      </c>
      <c r="C15" s="7"/>
      <c r="D15" s="11" t="s">
        <v>3</v>
      </c>
      <c r="E15" s="26">
        <v>582524</v>
      </c>
      <c r="F15" s="72"/>
      <c r="G15" s="23"/>
      <c r="H15" s="25"/>
      <c r="I15" s="25"/>
    </row>
    <row r="16" spans="1:261" ht="14.25" customHeight="1" x14ac:dyDescent="0.25">
      <c r="A16" s="6">
        <v>44451</v>
      </c>
      <c r="B16" s="11" t="s">
        <v>21</v>
      </c>
      <c r="C16" s="7"/>
      <c r="D16" s="11" t="s">
        <v>3</v>
      </c>
      <c r="E16" s="26">
        <v>442568</v>
      </c>
      <c r="F16" s="72"/>
      <c r="G16" s="23"/>
      <c r="H16" s="25"/>
      <c r="I16" s="25"/>
    </row>
    <row r="17" spans="1:9" ht="14.25" customHeight="1" x14ac:dyDescent="0.25">
      <c r="A17" s="6">
        <v>44481</v>
      </c>
      <c r="B17" s="11" t="s">
        <v>21</v>
      </c>
      <c r="C17" s="7"/>
      <c r="D17" s="11" t="s">
        <v>3</v>
      </c>
      <c r="E17" s="26">
        <v>394513</v>
      </c>
      <c r="F17" s="72"/>
      <c r="G17" s="23"/>
      <c r="H17" s="25"/>
      <c r="I17" s="25"/>
    </row>
    <row r="18" spans="1:9" ht="14.25" customHeight="1" x14ac:dyDescent="0.25">
      <c r="A18" s="6">
        <v>44512</v>
      </c>
      <c r="B18" s="11" t="s">
        <v>21</v>
      </c>
      <c r="C18" s="7"/>
      <c r="D18" s="11" t="s">
        <v>3</v>
      </c>
      <c r="E18" s="26">
        <v>131398</v>
      </c>
      <c r="F18" s="72"/>
      <c r="G18" s="23"/>
      <c r="H18" s="25"/>
      <c r="I18" s="25"/>
    </row>
    <row r="19" spans="1:9" ht="14.25" customHeight="1" x14ac:dyDescent="0.25">
      <c r="A19" s="6">
        <v>44542</v>
      </c>
      <c r="B19" s="11" t="s">
        <v>21</v>
      </c>
      <c r="C19" s="7"/>
      <c r="D19" s="11" t="s">
        <v>3</v>
      </c>
      <c r="E19" s="26">
        <v>3110</v>
      </c>
      <c r="F19" s="72"/>
      <c r="G19" s="23"/>
      <c r="H19" s="25"/>
      <c r="I19" s="25"/>
    </row>
    <row r="20" spans="1:9" ht="14.25" customHeight="1" x14ac:dyDescent="0.25">
      <c r="A20" s="6" t="s">
        <v>317</v>
      </c>
      <c r="B20" s="11" t="s">
        <v>21</v>
      </c>
      <c r="C20" s="7"/>
      <c r="D20" s="11" t="s">
        <v>3</v>
      </c>
      <c r="E20" s="26">
        <v>483686</v>
      </c>
      <c r="F20" s="72"/>
      <c r="G20" s="23"/>
      <c r="H20" s="25"/>
      <c r="I20" s="25"/>
    </row>
    <row r="21" spans="1:9" ht="14.25" customHeight="1" x14ac:dyDescent="0.25">
      <c r="A21" s="6" t="s">
        <v>318</v>
      </c>
      <c r="B21" s="11" t="s">
        <v>21</v>
      </c>
      <c r="C21" s="7"/>
      <c r="D21" s="11" t="s">
        <v>3</v>
      </c>
      <c r="E21" s="26">
        <v>500693</v>
      </c>
      <c r="F21" s="72"/>
      <c r="G21" s="23"/>
      <c r="H21" s="25"/>
      <c r="I21" s="25"/>
    </row>
    <row r="22" spans="1:9" ht="14.25" customHeight="1" x14ac:dyDescent="0.25">
      <c r="A22" s="6" t="s">
        <v>319</v>
      </c>
      <c r="B22" s="11" t="s">
        <v>21</v>
      </c>
      <c r="C22" s="7"/>
      <c r="D22" s="11" t="s">
        <v>3</v>
      </c>
      <c r="E22" s="26">
        <v>474065</v>
      </c>
      <c r="F22" s="72"/>
      <c r="G22" s="23"/>
      <c r="H22" s="25"/>
      <c r="I22" s="25"/>
    </row>
    <row r="23" spans="1:9" ht="14.25" customHeight="1" x14ac:dyDescent="0.25">
      <c r="A23" s="6" t="s">
        <v>320</v>
      </c>
      <c r="B23" s="11" t="s">
        <v>21</v>
      </c>
      <c r="C23" s="7"/>
      <c r="D23" s="11" t="s">
        <v>3</v>
      </c>
      <c r="E23" s="26">
        <v>491917</v>
      </c>
      <c r="F23" s="72"/>
      <c r="G23" s="23"/>
      <c r="H23" s="25"/>
      <c r="I23" s="25"/>
    </row>
    <row r="24" spans="1:9" ht="14.25" customHeight="1" x14ac:dyDescent="0.25">
      <c r="A24" s="6" t="s">
        <v>321</v>
      </c>
      <c r="B24" s="11" t="s">
        <v>21</v>
      </c>
      <c r="C24" s="7"/>
      <c r="D24" s="11" t="s">
        <v>3</v>
      </c>
      <c r="E24" s="26">
        <v>780246</v>
      </c>
      <c r="F24" s="72"/>
      <c r="G24" s="23"/>
      <c r="H24" s="25"/>
      <c r="I24" s="25"/>
    </row>
    <row r="25" spans="1:9" ht="14.25" customHeight="1" x14ac:dyDescent="0.25">
      <c r="A25" s="6" t="s">
        <v>322</v>
      </c>
      <c r="B25" s="11" t="s">
        <v>21</v>
      </c>
      <c r="C25" s="7"/>
      <c r="D25" s="11" t="s">
        <v>3</v>
      </c>
      <c r="E25" s="26">
        <v>292044</v>
      </c>
      <c r="F25" s="72"/>
      <c r="G25" s="23"/>
      <c r="H25" s="25"/>
      <c r="I25" s="25"/>
    </row>
    <row r="26" spans="1:9" ht="14.25" customHeight="1" x14ac:dyDescent="0.25">
      <c r="A26" s="6" t="s">
        <v>323</v>
      </c>
      <c r="B26" s="11" t="s">
        <v>21</v>
      </c>
      <c r="C26" s="7"/>
      <c r="D26" s="11" t="s">
        <v>3</v>
      </c>
      <c r="E26" s="26">
        <v>6740</v>
      </c>
      <c r="F26" s="72"/>
      <c r="G26" s="23"/>
      <c r="H26" s="25"/>
      <c r="I26" s="25"/>
    </row>
    <row r="27" spans="1:9" ht="14.25" customHeight="1" x14ac:dyDescent="0.25">
      <c r="A27" s="6" t="s">
        <v>324</v>
      </c>
      <c r="B27" s="11" t="s">
        <v>21</v>
      </c>
      <c r="C27" s="7"/>
      <c r="D27" s="11" t="s">
        <v>3</v>
      </c>
      <c r="E27" s="26">
        <v>740202</v>
      </c>
      <c r="F27" s="72"/>
      <c r="G27" s="23"/>
      <c r="H27" s="25"/>
      <c r="I27" s="25"/>
    </row>
    <row r="28" spans="1:9" ht="14.25" customHeight="1" x14ac:dyDescent="0.25">
      <c r="A28" s="6" t="s">
        <v>325</v>
      </c>
      <c r="B28" s="11" t="s">
        <v>21</v>
      </c>
      <c r="C28" s="7"/>
      <c r="D28" s="11" t="s">
        <v>3</v>
      </c>
      <c r="E28" s="26">
        <v>677258</v>
      </c>
      <c r="F28" s="72"/>
      <c r="G28" s="23"/>
      <c r="H28" s="25"/>
      <c r="I28" s="25"/>
    </row>
    <row r="29" spans="1:9" ht="14.25" customHeight="1" x14ac:dyDescent="0.25">
      <c r="A29" s="6" t="s">
        <v>326</v>
      </c>
      <c r="B29" s="11" t="s">
        <v>21</v>
      </c>
      <c r="C29" s="7"/>
      <c r="D29" s="11" t="s">
        <v>3</v>
      </c>
      <c r="E29" s="26">
        <v>731843</v>
      </c>
      <c r="F29" s="72"/>
      <c r="G29" s="23"/>
      <c r="H29" s="25"/>
      <c r="I29" s="25"/>
    </row>
    <row r="30" spans="1:9" ht="14.25" customHeight="1" x14ac:dyDescent="0.25">
      <c r="A30" s="6" t="s">
        <v>334</v>
      </c>
      <c r="B30" s="11" t="s">
        <v>21</v>
      </c>
      <c r="C30" s="7"/>
      <c r="D30" s="11" t="s">
        <v>3</v>
      </c>
      <c r="E30" s="26">
        <v>503142.95</v>
      </c>
      <c r="F30" s="72"/>
      <c r="G30" s="23"/>
      <c r="H30" s="25"/>
      <c r="I30" s="25"/>
    </row>
    <row r="31" spans="1:9" ht="14.25" customHeight="1" x14ac:dyDescent="0.25">
      <c r="A31" s="6" t="s">
        <v>333</v>
      </c>
      <c r="B31" s="11" t="s">
        <v>21</v>
      </c>
      <c r="C31" s="7"/>
      <c r="D31" s="11" t="s">
        <v>3</v>
      </c>
      <c r="E31" s="26">
        <v>764059</v>
      </c>
      <c r="F31" s="72"/>
      <c r="G31" s="23"/>
      <c r="H31" s="25"/>
      <c r="I31" s="25"/>
    </row>
    <row r="32" spans="1:9" ht="14.25" customHeight="1" x14ac:dyDescent="0.25">
      <c r="A32" s="6" t="s">
        <v>316</v>
      </c>
      <c r="B32" s="11" t="s">
        <v>21</v>
      </c>
      <c r="C32" s="7"/>
      <c r="D32" s="11" t="s">
        <v>3</v>
      </c>
      <c r="E32" s="26">
        <v>7983</v>
      </c>
      <c r="F32" s="72"/>
      <c r="G32" s="23"/>
      <c r="H32" s="25"/>
      <c r="I32" s="25"/>
    </row>
    <row r="33" spans="1:9" ht="14.25" customHeight="1" x14ac:dyDescent="0.25">
      <c r="A33" s="6" t="s">
        <v>332</v>
      </c>
      <c r="B33" s="11" t="s">
        <v>21</v>
      </c>
      <c r="C33" s="7"/>
      <c r="D33" s="11" t="s">
        <v>3</v>
      </c>
      <c r="E33" s="26">
        <v>8830</v>
      </c>
      <c r="F33" s="72"/>
      <c r="G33" s="23"/>
      <c r="H33" s="25"/>
      <c r="I33" s="25"/>
    </row>
    <row r="34" spans="1:9" ht="14.25" customHeight="1" x14ac:dyDescent="0.25">
      <c r="A34" s="6" t="s">
        <v>331</v>
      </c>
      <c r="B34" s="11" t="s">
        <v>21</v>
      </c>
      <c r="C34" s="7"/>
      <c r="D34" s="11" t="s">
        <v>3</v>
      </c>
      <c r="E34" s="26">
        <v>690456</v>
      </c>
      <c r="F34" s="72"/>
      <c r="G34" s="23"/>
      <c r="H34" s="25"/>
      <c r="I34" s="25"/>
    </row>
    <row r="35" spans="1:9" ht="14.25" customHeight="1" x14ac:dyDescent="0.25">
      <c r="A35" s="6" t="s">
        <v>330</v>
      </c>
      <c r="B35" s="11" t="s">
        <v>21</v>
      </c>
      <c r="C35" s="7"/>
      <c r="D35" s="11" t="s">
        <v>3</v>
      </c>
      <c r="E35" s="26">
        <v>582512</v>
      </c>
      <c r="F35" s="72"/>
      <c r="G35" s="23"/>
      <c r="H35" s="25"/>
      <c r="I35" s="25"/>
    </row>
    <row r="36" spans="1:9" ht="14.25" customHeight="1" x14ac:dyDescent="0.25">
      <c r="A36" s="6" t="s">
        <v>329</v>
      </c>
      <c r="B36" s="11" t="s">
        <v>21</v>
      </c>
      <c r="C36" s="7"/>
      <c r="D36" s="11" t="s">
        <v>3</v>
      </c>
      <c r="E36" s="26">
        <v>716525</v>
      </c>
      <c r="F36" s="72"/>
      <c r="G36" s="23"/>
      <c r="H36" s="25"/>
      <c r="I36" s="25"/>
    </row>
    <row r="37" spans="1:9" ht="14.25" customHeight="1" x14ac:dyDescent="0.25">
      <c r="A37" s="6" t="s">
        <v>328</v>
      </c>
      <c r="B37" s="11" t="s">
        <v>21</v>
      </c>
      <c r="C37" s="7"/>
      <c r="D37" s="11" t="s">
        <v>3</v>
      </c>
      <c r="E37" s="26">
        <v>608805</v>
      </c>
      <c r="F37" s="72"/>
      <c r="G37" s="23"/>
      <c r="H37" s="25"/>
      <c r="I37" s="25"/>
    </row>
    <row r="38" spans="1:9" ht="14.25" customHeight="1" x14ac:dyDescent="0.25">
      <c r="A38" s="6" t="s">
        <v>327</v>
      </c>
      <c r="B38" s="11" t="s">
        <v>21</v>
      </c>
      <c r="C38" s="7"/>
      <c r="D38" s="11" t="s">
        <v>3</v>
      </c>
      <c r="E38" s="26">
        <v>249288</v>
      </c>
      <c r="F38" s="72"/>
      <c r="G38" s="23"/>
      <c r="H38" s="25"/>
      <c r="I38" s="25"/>
    </row>
    <row r="39" spans="1:9" ht="14.25" customHeight="1" x14ac:dyDescent="0.25">
      <c r="A39" s="6"/>
      <c r="B39" s="11"/>
      <c r="C39" s="7"/>
      <c r="D39" s="12" t="s">
        <v>13</v>
      </c>
      <c r="E39" s="29">
        <f>SUM(E8:E38)</f>
        <v>13913332.949999999</v>
      </c>
      <c r="F39" s="72"/>
      <c r="G39" s="23"/>
      <c r="H39" s="25"/>
      <c r="I39" s="25"/>
    </row>
    <row r="40" spans="1:9" ht="14.25" customHeight="1" x14ac:dyDescent="0.25">
      <c r="A40" s="6"/>
      <c r="B40" s="11"/>
      <c r="C40" s="7"/>
      <c r="D40" s="12" t="s">
        <v>65</v>
      </c>
      <c r="E40" s="13">
        <f>E39</f>
        <v>13913332.949999999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6"/>
      <c r="B42" s="11"/>
      <c r="C42" s="7"/>
      <c r="D42" s="12" t="s">
        <v>62</v>
      </c>
      <c r="E42" s="13">
        <f>E40</f>
        <v>13913332.949999999</v>
      </c>
      <c r="F42" s="73"/>
      <c r="G42" s="23"/>
    </row>
    <row r="43" spans="1:9" ht="14.25" customHeight="1" x14ac:dyDescent="0.25">
      <c r="A43" s="6"/>
      <c r="B43" s="11"/>
      <c r="C43" s="7"/>
      <c r="D43" s="12"/>
      <c r="E43" s="13"/>
      <c r="F43" s="73"/>
      <c r="G43" s="23"/>
    </row>
    <row r="44" spans="1:9" ht="14.25" customHeight="1" x14ac:dyDescent="0.25">
      <c r="A44" s="389" t="s">
        <v>68</v>
      </c>
      <c r="B44" s="389"/>
      <c r="C44" s="389"/>
      <c r="D44" s="389"/>
      <c r="E44" s="389"/>
      <c r="F44" s="390"/>
      <c r="G44" s="23"/>
    </row>
    <row r="45" spans="1:9" ht="14.25" customHeight="1" x14ac:dyDescent="0.25">
      <c r="A45" s="6" t="s">
        <v>319</v>
      </c>
      <c r="B45" s="6" t="s">
        <v>20</v>
      </c>
      <c r="C45" s="8"/>
      <c r="D45" s="11" t="s">
        <v>528</v>
      </c>
      <c r="E45" s="19">
        <v>5888893.5999999996</v>
      </c>
      <c r="F45" s="74"/>
      <c r="G45" s="23"/>
      <c r="H45" s="1" t="s">
        <v>284</v>
      </c>
    </row>
    <row r="46" spans="1:9" ht="14.25" customHeight="1" x14ac:dyDescent="0.25">
      <c r="A46" s="6" t="s">
        <v>319</v>
      </c>
      <c r="B46" s="6" t="s">
        <v>20</v>
      </c>
      <c r="C46" s="8"/>
      <c r="D46" s="11" t="s">
        <v>529</v>
      </c>
      <c r="E46" s="60">
        <v>6055555.4199999999</v>
      </c>
      <c r="F46" s="72"/>
      <c r="G46" s="23"/>
      <c r="H46" s="1" t="s">
        <v>285</v>
      </c>
    </row>
    <row r="47" spans="1:9" ht="14.25" customHeight="1" x14ac:dyDescent="0.25">
      <c r="A47" s="6" t="s">
        <v>325</v>
      </c>
      <c r="B47" s="6" t="s">
        <v>20</v>
      </c>
      <c r="C47" s="8"/>
      <c r="D47" s="11" t="s">
        <v>530</v>
      </c>
      <c r="E47" s="61">
        <v>16332149.74</v>
      </c>
      <c r="F47" s="75"/>
      <c r="G47" s="23"/>
      <c r="H47" s="1" t="s">
        <v>286</v>
      </c>
    </row>
    <row r="48" spans="1:9" ht="14.25" customHeight="1" x14ac:dyDescent="0.25">
      <c r="A48" s="6" t="s">
        <v>325</v>
      </c>
      <c r="B48" s="6" t="s">
        <v>20</v>
      </c>
      <c r="C48" s="8"/>
      <c r="D48" s="11" t="s">
        <v>609</v>
      </c>
      <c r="E48" s="61">
        <v>1223333</v>
      </c>
      <c r="F48" s="75"/>
      <c r="G48" s="23"/>
    </row>
    <row r="49" spans="1:7" ht="14.25" customHeight="1" x14ac:dyDescent="0.25">
      <c r="A49" s="6" t="s">
        <v>333</v>
      </c>
      <c r="B49" s="6" t="s">
        <v>20</v>
      </c>
      <c r="C49" s="8"/>
      <c r="D49" s="11" t="s">
        <v>538</v>
      </c>
      <c r="E49" s="19">
        <v>10863252</v>
      </c>
      <c r="F49" s="72"/>
      <c r="G49" s="23"/>
    </row>
    <row r="50" spans="1:7" ht="14.25" customHeight="1" x14ac:dyDescent="0.25">
      <c r="A50" s="6"/>
      <c r="B50" s="6"/>
      <c r="C50" s="8"/>
      <c r="D50" s="11"/>
      <c r="E50" s="19"/>
      <c r="F50" s="72"/>
      <c r="G50" s="23"/>
    </row>
    <row r="51" spans="1:7" ht="14.25" customHeight="1" x14ac:dyDescent="0.25">
      <c r="A51" s="6"/>
      <c r="B51" s="11"/>
      <c r="C51" s="8"/>
      <c r="D51" s="12" t="s">
        <v>61</v>
      </c>
      <c r="E51" s="13">
        <f>SUM(E45:E50)</f>
        <v>40363183.759999998</v>
      </c>
      <c r="F51" s="72"/>
      <c r="G51" s="23"/>
    </row>
    <row r="52" spans="1:7" ht="14.25" customHeight="1" x14ac:dyDescent="0.25">
      <c r="A52" s="6"/>
      <c r="B52" s="6"/>
      <c r="C52" s="8"/>
      <c r="D52" s="12"/>
      <c r="E52" s="13"/>
      <c r="F52" s="72"/>
      <c r="G52" s="23"/>
    </row>
    <row r="53" spans="1:7" ht="14.25" customHeight="1" x14ac:dyDescent="0.25">
      <c r="A53" s="6"/>
      <c r="B53" s="11"/>
      <c r="C53" s="8"/>
      <c r="D53" s="12" t="s">
        <v>63</v>
      </c>
      <c r="E53" s="13">
        <f>E42+E51+E52</f>
        <v>54276516.709999993</v>
      </c>
      <c r="F53" s="72"/>
      <c r="G53" s="23"/>
    </row>
    <row r="54" spans="1:7" ht="14.25" customHeight="1" x14ac:dyDescent="0.25">
      <c r="A54" s="147"/>
      <c r="B54" s="148"/>
      <c r="C54" s="148"/>
      <c r="D54" s="146" t="s">
        <v>69</v>
      </c>
      <c r="E54" s="148"/>
      <c r="F54" s="148"/>
      <c r="G54" s="23"/>
    </row>
    <row r="55" spans="1:7" ht="14.25" customHeight="1" x14ac:dyDescent="0.25">
      <c r="A55" s="6">
        <v>44208</v>
      </c>
      <c r="B55" s="83" t="s">
        <v>171</v>
      </c>
      <c r="C55" s="83" t="s">
        <v>335</v>
      </c>
      <c r="D55" s="67" t="s">
        <v>217</v>
      </c>
      <c r="E55" s="66"/>
      <c r="F55" s="68">
        <v>11750</v>
      </c>
      <c r="G55" s="67" t="s">
        <v>166</v>
      </c>
    </row>
    <row r="56" spans="1:7" s="24" customFormat="1" ht="14.25" customHeight="1" x14ac:dyDescent="0.25">
      <c r="A56" s="6">
        <v>44208</v>
      </c>
      <c r="B56" s="83" t="s">
        <v>171</v>
      </c>
      <c r="C56" s="83" t="s">
        <v>336</v>
      </c>
      <c r="D56" s="67" t="s">
        <v>281</v>
      </c>
      <c r="E56" s="66"/>
      <c r="F56" s="68">
        <v>3325</v>
      </c>
      <c r="G56" s="23" t="s">
        <v>166</v>
      </c>
    </row>
    <row r="57" spans="1:7" ht="14.25" customHeight="1" x14ac:dyDescent="0.25">
      <c r="A57" s="6">
        <v>44208</v>
      </c>
      <c r="B57" s="83" t="s">
        <v>171</v>
      </c>
      <c r="C57" s="83" t="s">
        <v>337</v>
      </c>
      <c r="D57" s="67" t="s">
        <v>338</v>
      </c>
      <c r="E57" s="66"/>
      <c r="F57" s="68">
        <v>39900</v>
      </c>
      <c r="G57" s="67" t="s">
        <v>267</v>
      </c>
    </row>
    <row r="58" spans="1:7" ht="14.25" customHeight="1" x14ac:dyDescent="0.25">
      <c r="A58" s="6">
        <v>44208</v>
      </c>
      <c r="B58" s="83" t="s">
        <v>171</v>
      </c>
      <c r="C58" s="83" t="s">
        <v>339</v>
      </c>
      <c r="D58" s="67" t="s">
        <v>126</v>
      </c>
      <c r="E58" s="66"/>
      <c r="F58" s="68">
        <v>14250</v>
      </c>
      <c r="G58" s="67" t="s">
        <v>166</v>
      </c>
    </row>
    <row r="59" spans="1:7" ht="14.25" customHeight="1" x14ac:dyDescent="0.25">
      <c r="A59" s="6">
        <v>44208</v>
      </c>
      <c r="B59" s="83" t="s">
        <v>171</v>
      </c>
      <c r="C59" s="83" t="s">
        <v>340</v>
      </c>
      <c r="D59" s="67" t="s">
        <v>125</v>
      </c>
      <c r="E59" s="66"/>
      <c r="F59" s="68">
        <v>12350</v>
      </c>
      <c r="G59" s="67" t="s">
        <v>166</v>
      </c>
    </row>
    <row r="60" spans="1:7" ht="14.25" customHeight="1" x14ac:dyDescent="0.25">
      <c r="A60" s="6">
        <v>44208</v>
      </c>
      <c r="B60" s="83" t="s">
        <v>171</v>
      </c>
      <c r="C60" s="83" t="s">
        <v>341</v>
      </c>
      <c r="D60" s="67" t="s">
        <v>108</v>
      </c>
      <c r="E60" s="66"/>
      <c r="F60" s="68">
        <v>13300</v>
      </c>
      <c r="G60" s="67" t="s">
        <v>166</v>
      </c>
    </row>
    <row r="61" spans="1:7" ht="14.25" customHeight="1" x14ac:dyDescent="0.25">
      <c r="A61" s="6">
        <v>44208</v>
      </c>
      <c r="B61" s="83" t="s">
        <v>171</v>
      </c>
      <c r="C61" s="83" t="s">
        <v>342</v>
      </c>
      <c r="D61" s="67" t="s">
        <v>343</v>
      </c>
      <c r="E61" s="66"/>
      <c r="F61" s="68">
        <v>7600</v>
      </c>
      <c r="G61" s="67" t="s">
        <v>117</v>
      </c>
    </row>
    <row r="62" spans="1:7" ht="14.25" customHeight="1" x14ac:dyDescent="0.25">
      <c r="A62" s="6">
        <v>44208</v>
      </c>
      <c r="B62" s="83" t="s">
        <v>171</v>
      </c>
      <c r="C62" s="83" t="s">
        <v>344</v>
      </c>
      <c r="D62" s="67" t="s">
        <v>178</v>
      </c>
      <c r="E62" s="66"/>
      <c r="F62" s="68">
        <v>7600</v>
      </c>
      <c r="G62" s="67" t="s">
        <v>117</v>
      </c>
    </row>
    <row r="63" spans="1:7" ht="14.25" customHeight="1" x14ac:dyDescent="0.25">
      <c r="A63" s="6">
        <v>44208</v>
      </c>
      <c r="B63" s="83" t="s">
        <v>171</v>
      </c>
      <c r="C63" s="83" t="s">
        <v>345</v>
      </c>
      <c r="D63" s="67" t="s">
        <v>130</v>
      </c>
      <c r="E63" s="66"/>
      <c r="F63" s="68">
        <v>5273.31</v>
      </c>
      <c r="G63" s="67" t="s">
        <v>116</v>
      </c>
    </row>
    <row r="64" spans="1:7" ht="14.25" customHeight="1" x14ac:dyDescent="0.25">
      <c r="A64" s="6">
        <v>44239</v>
      </c>
      <c r="B64" s="83" t="s">
        <v>171</v>
      </c>
      <c r="C64" s="83" t="s">
        <v>346</v>
      </c>
      <c r="D64" s="67" t="s">
        <v>129</v>
      </c>
      <c r="E64" s="66"/>
      <c r="F64" s="68">
        <v>168776.21</v>
      </c>
      <c r="G64" s="67" t="s">
        <v>505</v>
      </c>
    </row>
    <row r="65" spans="1:7" ht="14.25" customHeight="1" x14ac:dyDescent="0.25">
      <c r="A65" s="6">
        <v>44239</v>
      </c>
      <c r="B65" s="83" t="s">
        <v>171</v>
      </c>
      <c r="C65" s="83" t="s">
        <v>347</v>
      </c>
      <c r="D65" s="67" t="s">
        <v>102</v>
      </c>
      <c r="E65" s="66"/>
      <c r="F65" s="68">
        <v>159142.88</v>
      </c>
      <c r="G65" s="67" t="s">
        <v>506</v>
      </c>
    </row>
    <row r="66" spans="1:7" ht="14.25" customHeight="1" x14ac:dyDescent="0.25">
      <c r="A66" s="6">
        <v>44239</v>
      </c>
      <c r="B66" s="83" t="s">
        <v>171</v>
      </c>
      <c r="C66" s="83" t="s">
        <v>348</v>
      </c>
      <c r="D66" s="67" t="s">
        <v>165</v>
      </c>
      <c r="E66" s="66"/>
      <c r="F66" s="68">
        <v>42750</v>
      </c>
      <c r="G66" s="23" t="s">
        <v>166</v>
      </c>
    </row>
    <row r="67" spans="1:7" ht="14.25" customHeight="1" x14ac:dyDescent="0.25">
      <c r="A67" s="6">
        <v>44239</v>
      </c>
      <c r="B67" s="83" t="s">
        <v>171</v>
      </c>
      <c r="C67" s="83" t="s">
        <v>349</v>
      </c>
      <c r="D67" s="67" t="s">
        <v>350</v>
      </c>
      <c r="E67" s="66"/>
      <c r="F67" s="68">
        <v>14250</v>
      </c>
      <c r="G67" s="23" t="s">
        <v>166</v>
      </c>
    </row>
    <row r="68" spans="1:7" ht="14.25" customHeight="1" x14ac:dyDescent="0.25">
      <c r="A68" s="6">
        <v>44239</v>
      </c>
      <c r="B68" s="83" t="s">
        <v>171</v>
      </c>
      <c r="C68" s="83" t="s">
        <v>351</v>
      </c>
      <c r="D68" s="67" t="s">
        <v>85</v>
      </c>
      <c r="E68" s="66"/>
      <c r="F68" s="68">
        <v>10200.959999999999</v>
      </c>
      <c r="G68" s="67" t="s">
        <v>91</v>
      </c>
    </row>
    <row r="69" spans="1:7" ht="14.25" customHeight="1" x14ac:dyDescent="0.25">
      <c r="A69" s="6">
        <v>44239</v>
      </c>
      <c r="B69" s="83" t="s">
        <v>171</v>
      </c>
      <c r="C69" s="83" t="s">
        <v>352</v>
      </c>
      <c r="D69" s="67" t="s">
        <v>260</v>
      </c>
      <c r="E69" s="66"/>
      <c r="F69" s="68">
        <v>0</v>
      </c>
      <c r="G69" s="67"/>
    </row>
    <row r="70" spans="1:7" s="24" customFormat="1" ht="14.25" customHeight="1" x14ac:dyDescent="0.25">
      <c r="A70" s="6">
        <v>44389</v>
      </c>
      <c r="B70" s="83" t="s">
        <v>171</v>
      </c>
      <c r="C70" s="83" t="s">
        <v>353</v>
      </c>
      <c r="D70" s="67" t="s">
        <v>260</v>
      </c>
      <c r="E70" s="107"/>
      <c r="F70" s="68">
        <v>0</v>
      </c>
      <c r="G70" s="67"/>
    </row>
    <row r="71" spans="1:7" ht="14.25" customHeight="1" x14ac:dyDescent="0.25">
      <c r="A71" s="6">
        <v>44389</v>
      </c>
      <c r="B71" s="83" t="s">
        <v>171</v>
      </c>
      <c r="C71" s="83" t="s">
        <v>354</v>
      </c>
      <c r="D71" s="67" t="s">
        <v>158</v>
      </c>
      <c r="E71" s="66"/>
      <c r="F71" s="68">
        <v>3800</v>
      </c>
      <c r="G71" s="67" t="s">
        <v>116</v>
      </c>
    </row>
    <row r="72" spans="1:7" ht="14.25" customHeight="1" x14ac:dyDescent="0.25">
      <c r="A72" s="6">
        <v>44389</v>
      </c>
      <c r="B72" s="83" t="s">
        <v>171</v>
      </c>
      <c r="C72" s="83" t="s">
        <v>355</v>
      </c>
      <c r="D72" s="67" t="s">
        <v>55</v>
      </c>
      <c r="E72" s="66"/>
      <c r="F72" s="68">
        <v>1449.15</v>
      </c>
      <c r="G72" s="67" t="s">
        <v>116</v>
      </c>
    </row>
    <row r="73" spans="1:7" ht="14.25" customHeight="1" x14ac:dyDescent="0.25">
      <c r="A73" s="6">
        <v>44389</v>
      </c>
      <c r="B73" s="83" t="s">
        <v>171</v>
      </c>
      <c r="C73" s="83" t="s">
        <v>356</v>
      </c>
      <c r="D73" s="67" t="s">
        <v>260</v>
      </c>
      <c r="E73" s="66"/>
      <c r="F73" s="68">
        <v>0</v>
      </c>
      <c r="G73" s="67"/>
    </row>
    <row r="74" spans="1:7" ht="14.25" customHeight="1" x14ac:dyDescent="0.25">
      <c r="A74" s="6">
        <v>44389</v>
      </c>
      <c r="B74" s="83" t="s">
        <v>171</v>
      </c>
      <c r="C74" s="83" t="s">
        <v>357</v>
      </c>
      <c r="D74" s="67" t="s">
        <v>104</v>
      </c>
      <c r="E74" s="66"/>
      <c r="F74" s="68">
        <v>2872.88</v>
      </c>
      <c r="G74" s="67" t="s">
        <v>116</v>
      </c>
    </row>
    <row r="75" spans="1:7" ht="14.25" customHeight="1" x14ac:dyDescent="0.25">
      <c r="A75" s="6">
        <v>44389</v>
      </c>
      <c r="B75" s="83" t="s">
        <v>171</v>
      </c>
      <c r="C75" s="83" t="s">
        <v>358</v>
      </c>
      <c r="D75" s="67" t="s">
        <v>50</v>
      </c>
      <c r="E75" s="66"/>
      <c r="F75" s="68">
        <v>2415.25</v>
      </c>
      <c r="G75" s="67" t="s">
        <v>116</v>
      </c>
    </row>
    <row r="76" spans="1:7" ht="14.25" customHeight="1" x14ac:dyDescent="0.25">
      <c r="A76" s="6">
        <v>44389</v>
      </c>
      <c r="B76" s="83" t="s">
        <v>171</v>
      </c>
      <c r="C76" s="83" t="s">
        <v>359</v>
      </c>
      <c r="D76" s="67" t="s">
        <v>48</v>
      </c>
      <c r="E76" s="66"/>
      <c r="F76" s="68">
        <v>2252405.08</v>
      </c>
      <c r="G76" s="67" t="s">
        <v>531</v>
      </c>
    </row>
    <row r="77" spans="1:7" ht="14.25" customHeight="1" x14ac:dyDescent="0.25">
      <c r="A77" s="6">
        <v>44389</v>
      </c>
      <c r="B77" s="83" t="s">
        <v>171</v>
      </c>
      <c r="C77" s="83" t="s">
        <v>360</v>
      </c>
      <c r="D77" s="67" t="s">
        <v>123</v>
      </c>
      <c r="E77" s="66"/>
      <c r="F77" s="68">
        <v>6624</v>
      </c>
      <c r="G77" s="67" t="s">
        <v>507</v>
      </c>
    </row>
    <row r="78" spans="1:7" ht="14.25" customHeight="1" x14ac:dyDescent="0.25">
      <c r="A78" s="6">
        <v>44389</v>
      </c>
      <c r="B78" s="83" t="s">
        <v>171</v>
      </c>
      <c r="C78" s="83" t="s">
        <v>361</v>
      </c>
      <c r="D78" s="67" t="s">
        <v>362</v>
      </c>
      <c r="E78" s="66"/>
      <c r="F78" s="68">
        <v>312689.74</v>
      </c>
      <c r="G78" s="67" t="s">
        <v>507</v>
      </c>
    </row>
    <row r="79" spans="1:7" ht="14.25" customHeight="1" x14ac:dyDescent="0.25">
      <c r="A79" s="6">
        <v>44389</v>
      </c>
      <c r="B79" s="83" t="s">
        <v>171</v>
      </c>
      <c r="C79" s="83" t="s">
        <v>363</v>
      </c>
      <c r="D79" s="67" t="s">
        <v>364</v>
      </c>
      <c r="E79" s="66"/>
      <c r="F79" s="68">
        <v>27000</v>
      </c>
      <c r="G79" s="67" t="s">
        <v>84</v>
      </c>
    </row>
    <row r="80" spans="1:7" ht="14.25" customHeight="1" x14ac:dyDescent="0.25">
      <c r="A80" s="87"/>
      <c r="B80" s="66"/>
      <c r="C80" s="88"/>
      <c r="D80" s="12" t="s">
        <v>77</v>
      </c>
      <c r="E80" s="66"/>
      <c r="F80" s="93">
        <f>SUM(F55:F79)</f>
        <v>3119724.46</v>
      </c>
      <c r="G80" s="89"/>
    </row>
    <row r="81" spans="1:7" ht="14.25" customHeight="1" x14ac:dyDescent="0.25">
      <c r="A81" s="87"/>
      <c r="B81" s="66"/>
      <c r="C81" s="88"/>
      <c r="D81" s="12" t="s">
        <v>64</v>
      </c>
      <c r="E81" s="90">
        <f>E53</f>
        <v>54276516.709999993</v>
      </c>
      <c r="F81" s="93">
        <f>F80</f>
        <v>3119724.46</v>
      </c>
      <c r="G81" s="89"/>
    </row>
    <row r="82" spans="1:7" ht="14.25" customHeight="1" x14ac:dyDescent="0.25">
      <c r="A82" s="92"/>
      <c r="B82" s="66"/>
      <c r="C82" s="88"/>
      <c r="D82" s="12"/>
      <c r="E82" s="90"/>
      <c r="F82" s="93"/>
      <c r="G82" s="89"/>
    </row>
    <row r="83" spans="1:7" ht="14.25" customHeight="1" x14ac:dyDescent="0.25">
      <c r="A83" s="6"/>
      <c r="B83" s="11"/>
      <c r="C83" s="8"/>
      <c r="D83" s="12" t="s">
        <v>62</v>
      </c>
      <c r="E83" s="13">
        <f>E81</f>
        <v>54276516.709999993</v>
      </c>
      <c r="F83" s="76">
        <f>F81</f>
        <v>3119724.46</v>
      </c>
      <c r="G83" s="23"/>
    </row>
    <row r="84" spans="1:7" ht="14.25" customHeight="1" x14ac:dyDescent="0.25">
      <c r="A84" s="6">
        <v>44389</v>
      </c>
      <c r="B84" s="83" t="s">
        <v>171</v>
      </c>
      <c r="C84" s="83" t="s">
        <v>365</v>
      </c>
      <c r="D84" s="67" t="s">
        <v>121</v>
      </c>
      <c r="E84" s="66"/>
      <c r="F84" s="68">
        <v>3000</v>
      </c>
      <c r="G84" s="67" t="s">
        <v>232</v>
      </c>
    </row>
    <row r="85" spans="1:7" ht="14.25" customHeight="1" x14ac:dyDescent="0.25">
      <c r="A85" s="6">
        <v>44389</v>
      </c>
      <c r="B85" s="83" t="s">
        <v>171</v>
      </c>
      <c r="C85" s="83" t="s">
        <v>366</v>
      </c>
      <c r="D85" s="67" t="s">
        <v>56</v>
      </c>
      <c r="E85" s="66"/>
      <c r="F85" s="68">
        <v>5300</v>
      </c>
      <c r="G85" s="67" t="s">
        <v>84</v>
      </c>
    </row>
    <row r="86" spans="1:7" ht="14.25" customHeight="1" x14ac:dyDescent="0.25">
      <c r="A86" s="6">
        <v>44389</v>
      </c>
      <c r="B86" s="83" t="s">
        <v>171</v>
      </c>
      <c r="C86" s="83" t="s">
        <v>367</v>
      </c>
      <c r="D86" s="67" t="s">
        <v>135</v>
      </c>
      <c r="E86" s="66"/>
      <c r="F86" s="68">
        <v>10867.63</v>
      </c>
      <c r="G86" s="67" t="s">
        <v>274</v>
      </c>
    </row>
    <row r="87" spans="1:7" ht="14.25" customHeight="1" x14ac:dyDescent="0.25">
      <c r="A87" s="6">
        <v>44389</v>
      </c>
      <c r="B87" s="83" t="s">
        <v>171</v>
      </c>
      <c r="C87" s="83" t="s">
        <v>368</v>
      </c>
      <c r="D87" s="67" t="s">
        <v>122</v>
      </c>
      <c r="E87" s="66"/>
      <c r="F87" s="68">
        <v>1000</v>
      </c>
      <c r="G87" s="67" t="s">
        <v>84</v>
      </c>
    </row>
    <row r="88" spans="1:7" ht="14.25" customHeight="1" x14ac:dyDescent="0.25">
      <c r="A88" s="6">
        <v>44389</v>
      </c>
      <c r="B88" s="83" t="s">
        <v>171</v>
      </c>
      <c r="C88" s="83" t="s">
        <v>369</v>
      </c>
      <c r="D88" s="67" t="s">
        <v>139</v>
      </c>
      <c r="E88" s="66"/>
      <c r="F88" s="68">
        <v>4750</v>
      </c>
      <c r="G88" s="23" t="s">
        <v>128</v>
      </c>
    </row>
    <row r="89" spans="1:7" ht="14.25" customHeight="1" x14ac:dyDescent="0.25">
      <c r="A89" s="6">
        <v>44389</v>
      </c>
      <c r="B89" s="83" t="s">
        <v>171</v>
      </c>
      <c r="C89" s="83" t="s">
        <v>370</v>
      </c>
      <c r="D89" s="67" t="s">
        <v>209</v>
      </c>
      <c r="E89" s="66"/>
      <c r="F89" s="68">
        <v>4830.51</v>
      </c>
      <c r="G89" s="23" t="s">
        <v>128</v>
      </c>
    </row>
    <row r="90" spans="1:7" ht="14.25" customHeight="1" x14ac:dyDescent="0.25">
      <c r="A90" s="6">
        <v>44389</v>
      </c>
      <c r="B90" s="83" t="s">
        <v>171</v>
      </c>
      <c r="C90" s="83" t="s">
        <v>371</v>
      </c>
      <c r="D90" s="67" t="s">
        <v>283</v>
      </c>
      <c r="E90" s="66"/>
      <c r="F90" s="68">
        <v>8050.85</v>
      </c>
      <c r="G90" s="23" t="s">
        <v>128</v>
      </c>
    </row>
    <row r="91" spans="1:7" ht="14.25" customHeight="1" x14ac:dyDescent="0.25">
      <c r="A91" s="6">
        <v>44389</v>
      </c>
      <c r="B91" s="83" t="s">
        <v>171</v>
      </c>
      <c r="C91" s="83" t="s">
        <v>372</v>
      </c>
      <c r="D91" s="67" t="s">
        <v>140</v>
      </c>
      <c r="E91" s="66"/>
      <c r="F91" s="68">
        <v>4025.43</v>
      </c>
      <c r="G91" s="23" t="s">
        <v>128</v>
      </c>
    </row>
    <row r="92" spans="1:7" ht="14.25" customHeight="1" x14ac:dyDescent="0.25">
      <c r="A92" s="6">
        <v>44389</v>
      </c>
      <c r="B92" s="83" t="s">
        <v>171</v>
      </c>
      <c r="C92" s="83" t="s">
        <v>373</v>
      </c>
      <c r="D92" s="67" t="s">
        <v>107</v>
      </c>
      <c r="E92" s="66"/>
      <c r="F92" s="68">
        <v>5650</v>
      </c>
      <c r="G92" s="23" t="s">
        <v>128</v>
      </c>
    </row>
    <row r="93" spans="1:7" ht="14.25" customHeight="1" x14ac:dyDescent="0.25">
      <c r="A93" s="6">
        <v>44389</v>
      </c>
      <c r="B93" s="83" t="s">
        <v>171</v>
      </c>
      <c r="C93" s="83" t="s">
        <v>374</v>
      </c>
      <c r="D93" s="67" t="s">
        <v>216</v>
      </c>
      <c r="E93" s="66"/>
      <c r="F93" s="68">
        <v>5635.58</v>
      </c>
      <c r="G93" s="67" t="s">
        <v>136</v>
      </c>
    </row>
    <row r="94" spans="1:7" ht="14.25" customHeight="1" x14ac:dyDescent="0.25">
      <c r="A94" s="6">
        <v>44389</v>
      </c>
      <c r="B94" s="83" t="s">
        <v>171</v>
      </c>
      <c r="C94" s="83" t="s">
        <v>375</v>
      </c>
      <c r="D94" s="67" t="s">
        <v>180</v>
      </c>
      <c r="E94" s="66"/>
      <c r="F94" s="68">
        <v>9500</v>
      </c>
      <c r="G94" s="67" t="s">
        <v>136</v>
      </c>
    </row>
    <row r="95" spans="1:7" ht="14.25" customHeight="1" x14ac:dyDescent="0.25">
      <c r="A95" s="6">
        <v>44420</v>
      </c>
      <c r="B95" s="83" t="s">
        <v>171</v>
      </c>
      <c r="C95" s="83" t="s">
        <v>376</v>
      </c>
      <c r="D95" s="67" t="s">
        <v>159</v>
      </c>
      <c r="E95" s="66"/>
      <c r="F95" s="68">
        <v>108340.36</v>
      </c>
      <c r="G95" s="67" t="s">
        <v>508</v>
      </c>
    </row>
    <row r="96" spans="1:7" ht="14.25" customHeight="1" x14ac:dyDescent="0.25">
      <c r="A96" s="6">
        <v>44420</v>
      </c>
      <c r="B96" s="83" t="s">
        <v>171</v>
      </c>
      <c r="C96" s="83" t="s">
        <v>377</v>
      </c>
      <c r="D96" s="67" t="s">
        <v>378</v>
      </c>
      <c r="E96" s="66"/>
      <c r="F96" s="68">
        <v>2872.88</v>
      </c>
      <c r="G96" s="67" t="s">
        <v>86</v>
      </c>
    </row>
    <row r="97" spans="1:7" ht="14.25" customHeight="1" x14ac:dyDescent="0.25">
      <c r="A97" s="6">
        <v>44420</v>
      </c>
      <c r="B97" s="83" t="s">
        <v>171</v>
      </c>
      <c r="C97" s="83" t="s">
        <v>379</v>
      </c>
      <c r="D97" s="67" t="s">
        <v>195</v>
      </c>
      <c r="E97" s="66"/>
      <c r="F97" s="68">
        <v>2250</v>
      </c>
      <c r="G97" s="67" t="s">
        <v>112</v>
      </c>
    </row>
    <row r="98" spans="1:7" ht="14.25" customHeight="1" x14ac:dyDescent="0.25">
      <c r="A98" s="6">
        <v>44420</v>
      </c>
      <c r="B98" s="83" t="s">
        <v>171</v>
      </c>
      <c r="C98" s="83" t="s">
        <v>380</v>
      </c>
      <c r="D98" s="67" t="s">
        <v>58</v>
      </c>
      <c r="E98" s="66"/>
      <c r="F98" s="68">
        <v>10000</v>
      </c>
      <c r="G98" s="67" t="s">
        <v>81</v>
      </c>
    </row>
    <row r="99" spans="1:7" ht="14.25" customHeight="1" x14ac:dyDescent="0.25">
      <c r="A99" s="6">
        <v>44420</v>
      </c>
      <c r="B99" s="83" t="s">
        <v>171</v>
      </c>
      <c r="C99" s="83" t="s">
        <v>381</v>
      </c>
      <c r="D99" s="67" t="s">
        <v>157</v>
      </c>
      <c r="E99" s="66"/>
      <c r="F99" s="68">
        <v>10000</v>
      </c>
      <c r="G99" s="67" t="s">
        <v>81</v>
      </c>
    </row>
    <row r="100" spans="1:7" ht="14.25" customHeight="1" x14ac:dyDescent="0.25">
      <c r="A100" s="6">
        <v>44420</v>
      </c>
      <c r="B100" s="83" t="s">
        <v>171</v>
      </c>
      <c r="C100" s="83" t="s">
        <v>382</v>
      </c>
      <c r="D100" s="67" t="s">
        <v>109</v>
      </c>
      <c r="E100" s="66"/>
      <c r="F100" s="68">
        <v>4000</v>
      </c>
      <c r="G100" s="67" t="s">
        <v>81</v>
      </c>
    </row>
    <row r="101" spans="1:7" ht="14.25" customHeight="1" x14ac:dyDescent="0.25">
      <c r="A101" s="6">
        <v>44420</v>
      </c>
      <c r="B101" s="83" t="s">
        <v>262</v>
      </c>
      <c r="C101" s="83" t="s">
        <v>383</v>
      </c>
      <c r="D101" s="67" t="s">
        <v>177</v>
      </c>
      <c r="E101" s="66"/>
      <c r="F101" s="68">
        <v>2850</v>
      </c>
      <c r="G101" s="105" t="s">
        <v>116</v>
      </c>
    </row>
    <row r="102" spans="1:7" ht="14.25" customHeight="1" x14ac:dyDescent="0.25">
      <c r="A102" s="6">
        <v>44420</v>
      </c>
      <c r="B102" s="83" t="s">
        <v>262</v>
      </c>
      <c r="C102" s="83" t="s">
        <v>384</v>
      </c>
      <c r="D102" s="67" t="s">
        <v>259</v>
      </c>
      <c r="E102" s="66"/>
      <c r="F102" s="68">
        <v>108365.73</v>
      </c>
      <c r="G102" s="67" t="s">
        <v>175</v>
      </c>
    </row>
    <row r="103" spans="1:7" ht="14.25" customHeight="1" x14ac:dyDescent="0.25">
      <c r="A103" s="6">
        <v>44420</v>
      </c>
      <c r="B103" s="83" t="s">
        <v>262</v>
      </c>
      <c r="C103" s="83" t="s">
        <v>385</v>
      </c>
      <c r="D103" s="67" t="s">
        <v>386</v>
      </c>
      <c r="E103" s="66"/>
      <c r="F103" s="68">
        <v>3672.5</v>
      </c>
      <c r="G103" s="67" t="s">
        <v>116</v>
      </c>
    </row>
    <row r="104" spans="1:7" ht="14.25" customHeight="1" x14ac:dyDescent="0.25">
      <c r="A104" s="6">
        <v>44420</v>
      </c>
      <c r="B104" s="83" t="s">
        <v>262</v>
      </c>
      <c r="C104" s="83" t="s">
        <v>387</v>
      </c>
      <c r="D104" s="67" t="s">
        <v>260</v>
      </c>
      <c r="E104" s="66"/>
      <c r="F104" s="68">
        <v>0</v>
      </c>
      <c r="G104" s="67"/>
    </row>
    <row r="105" spans="1:7" ht="14.25" customHeight="1" x14ac:dyDescent="0.25">
      <c r="A105" s="6">
        <v>44420</v>
      </c>
      <c r="B105" s="83" t="s">
        <v>262</v>
      </c>
      <c r="C105" s="83" t="s">
        <v>388</v>
      </c>
      <c r="D105" s="67" t="s">
        <v>104</v>
      </c>
      <c r="E105" s="66"/>
      <c r="F105" s="68">
        <v>2394.0700000000002</v>
      </c>
      <c r="G105" s="67" t="s">
        <v>116</v>
      </c>
    </row>
    <row r="106" spans="1:7" ht="14.25" customHeight="1" x14ac:dyDescent="0.25">
      <c r="A106" s="6">
        <v>44420</v>
      </c>
      <c r="B106" s="83" t="s">
        <v>262</v>
      </c>
      <c r="C106" s="83" t="s">
        <v>389</v>
      </c>
      <c r="D106" s="67" t="s">
        <v>131</v>
      </c>
      <c r="E106" s="66"/>
      <c r="F106" s="68">
        <v>7227.86</v>
      </c>
      <c r="G106" s="67" t="s">
        <v>116</v>
      </c>
    </row>
    <row r="107" spans="1:7" ht="14.25" customHeight="1" x14ac:dyDescent="0.25">
      <c r="A107" s="6">
        <v>44420</v>
      </c>
      <c r="B107" s="83" t="s">
        <v>262</v>
      </c>
      <c r="C107" s="83" t="s">
        <v>390</v>
      </c>
      <c r="D107" s="67" t="s">
        <v>88</v>
      </c>
      <c r="E107" s="66"/>
      <c r="F107" s="68">
        <v>8157.35</v>
      </c>
      <c r="G107" s="67" t="s">
        <v>116</v>
      </c>
    </row>
    <row r="108" spans="1:7" ht="14.25" customHeight="1" x14ac:dyDescent="0.25">
      <c r="A108" s="6">
        <v>44420</v>
      </c>
      <c r="B108" s="83" t="s">
        <v>262</v>
      </c>
      <c r="C108" s="83" t="s">
        <v>391</v>
      </c>
      <c r="D108" s="67" t="s">
        <v>392</v>
      </c>
      <c r="E108" s="66"/>
      <c r="F108" s="68">
        <v>28500</v>
      </c>
      <c r="G108" s="67" t="s">
        <v>589</v>
      </c>
    </row>
    <row r="109" spans="1:7" ht="14.25" customHeight="1" x14ac:dyDescent="0.25">
      <c r="A109" s="6">
        <v>44481</v>
      </c>
      <c r="B109" s="83" t="s">
        <v>262</v>
      </c>
      <c r="C109" s="83" t="s">
        <v>393</v>
      </c>
      <c r="D109" s="67" t="s">
        <v>129</v>
      </c>
      <c r="E109" s="66"/>
      <c r="F109" s="68">
        <v>0</v>
      </c>
      <c r="G109" s="67"/>
    </row>
    <row r="110" spans="1:7" ht="14.25" customHeight="1" x14ac:dyDescent="0.25">
      <c r="A110" s="6">
        <v>44481</v>
      </c>
      <c r="B110" s="83" t="s">
        <v>262</v>
      </c>
      <c r="C110" s="83" t="s">
        <v>394</v>
      </c>
      <c r="D110" s="67" t="s">
        <v>129</v>
      </c>
      <c r="E110" s="66"/>
      <c r="F110" s="68">
        <v>193651.34</v>
      </c>
      <c r="G110" s="67" t="s">
        <v>509</v>
      </c>
    </row>
    <row r="111" spans="1:7" ht="14.25" customHeight="1" x14ac:dyDescent="0.25">
      <c r="A111" s="6">
        <v>44481</v>
      </c>
      <c r="B111" s="83" t="s">
        <v>262</v>
      </c>
      <c r="C111" s="83" t="s">
        <v>395</v>
      </c>
      <c r="D111" s="67" t="s">
        <v>396</v>
      </c>
      <c r="E111" s="66"/>
      <c r="F111" s="68">
        <v>2729.24</v>
      </c>
      <c r="G111" s="67" t="s">
        <v>116</v>
      </c>
    </row>
    <row r="112" spans="1:7" ht="14.25" customHeight="1" x14ac:dyDescent="0.25">
      <c r="A112" s="6">
        <v>44481</v>
      </c>
      <c r="B112" s="83" t="s">
        <v>262</v>
      </c>
      <c r="C112" s="83" t="s">
        <v>397</v>
      </c>
      <c r="D112" s="67" t="s">
        <v>378</v>
      </c>
      <c r="E112" s="66"/>
      <c r="F112" s="68">
        <v>2872.88</v>
      </c>
      <c r="G112" s="67" t="s">
        <v>116</v>
      </c>
    </row>
    <row r="113" spans="1:7" ht="14.25" customHeight="1" x14ac:dyDescent="0.25">
      <c r="A113" s="6">
        <v>44481</v>
      </c>
      <c r="B113" s="83" t="s">
        <v>262</v>
      </c>
      <c r="C113" s="83" t="s">
        <v>398</v>
      </c>
      <c r="D113" s="67" t="s">
        <v>131</v>
      </c>
      <c r="E113" s="66"/>
      <c r="F113" s="68">
        <v>19154.78</v>
      </c>
      <c r="G113" s="67" t="s">
        <v>86</v>
      </c>
    </row>
    <row r="114" spans="1:7" ht="14.25" customHeight="1" x14ac:dyDescent="0.25">
      <c r="A114" s="6" t="s">
        <v>317</v>
      </c>
      <c r="B114" s="83" t="s">
        <v>262</v>
      </c>
      <c r="C114" s="83" t="s">
        <v>399</v>
      </c>
      <c r="D114" s="67" t="s">
        <v>400</v>
      </c>
      <c r="E114" s="66"/>
      <c r="F114" s="68">
        <v>22500</v>
      </c>
      <c r="G114" s="67" t="s">
        <v>510</v>
      </c>
    </row>
    <row r="115" spans="1:7" ht="14.25" customHeight="1" x14ac:dyDescent="0.25">
      <c r="A115" s="6" t="s">
        <v>317</v>
      </c>
      <c r="B115" s="83" t="s">
        <v>262</v>
      </c>
      <c r="C115" s="83" t="s">
        <v>401</v>
      </c>
      <c r="D115" s="67" t="s">
        <v>402</v>
      </c>
      <c r="E115" s="66"/>
      <c r="F115" s="68">
        <v>10260.959999999999</v>
      </c>
      <c r="G115" s="67" t="s">
        <v>510</v>
      </c>
    </row>
    <row r="116" spans="1:7" ht="14.25" customHeight="1" x14ac:dyDescent="0.25">
      <c r="A116" s="6" t="s">
        <v>317</v>
      </c>
      <c r="B116" s="83" t="s">
        <v>262</v>
      </c>
      <c r="C116" s="83" t="s">
        <v>403</v>
      </c>
      <c r="D116" s="67" t="s">
        <v>404</v>
      </c>
      <c r="E116" s="66"/>
      <c r="F116" s="68">
        <v>12523.5</v>
      </c>
      <c r="G116" s="67" t="s">
        <v>510</v>
      </c>
    </row>
    <row r="117" spans="1:7" ht="14.25" customHeight="1" x14ac:dyDescent="0.25">
      <c r="A117" s="6" t="s">
        <v>317</v>
      </c>
      <c r="B117" s="83" t="s">
        <v>262</v>
      </c>
      <c r="C117" s="83" t="s">
        <v>405</v>
      </c>
      <c r="D117" s="67" t="s">
        <v>182</v>
      </c>
      <c r="E117" s="66"/>
      <c r="F117" s="68">
        <v>25166.67</v>
      </c>
      <c r="G117" s="67" t="s">
        <v>510</v>
      </c>
    </row>
    <row r="118" spans="1:7" ht="14.25" customHeight="1" x14ac:dyDescent="0.25">
      <c r="A118" s="83"/>
      <c r="B118" s="66"/>
      <c r="C118" s="83"/>
      <c r="D118" s="12" t="s">
        <v>77</v>
      </c>
      <c r="E118" s="66"/>
      <c r="F118" s="86">
        <f>SUM(F84:F117)</f>
        <v>650100.12</v>
      </c>
      <c r="G118" s="67"/>
    </row>
    <row r="119" spans="1:7" ht="14.25" customHeight="1" x14ac:dyDescent="0.25">
      <c r="A119" s="91"/>
      <c r="B119" s="66"/>
      <c r="C119" s="83"/>
      <c r="D119" s="12" t="s">
        <v>65</v>
      </c>
      <c r="E119" s="90">
        <f>E83</f>
        <v>54276516.709999993</v>
      </c>
      <c r="F119" s="86">
        <f>F118+F83</f>
        <v>3769824.58</v>
      </c>
      <c r="G119" s="67"/>
    </row>
    <row r="120" spans="1:7" ht="14.25" customHeight="1" x14ac:dyDescent="0.25">
      <c r="A120" s="91"/>
      <c r="B120" s="66"/>
      <c r="C120" s="83"/>
      <c r="D120" s="12"/>
      <c r="E120" s="90"/>
      <c r="F120" s="86"/>
      <c r="G120" s="67"/>
    </row>
    <row r="121" spans="1:7" ht="14.25" customHeight="1" x14ac:dyDescent="0.25">
      <c r="A121" s="91"/>
      <c r="B121" s="66"/>
      <c r="C121" s="83"/>
      <c r="D121" s="12"/>
      <c r="E121" s="66"/>
      <c r="F121" s="68"/>
      <c r="G121" s="67"/>
    </row>
    <row r="122" spans="1:7" ht="14.25" customHeight="1" x14ac:dyDescent="0.25">
      <c r="A122" s="91"/>
      <c r="B122" s="66"/>
      <c r="C122" s="83"/>
      <c r="D122" s="12" t="s">
        <v>62</v>
      </c>
      <c r="E122" s="90">
        <f>E119</f>
        <v>54276516.709999993</v>
      </c>
      <c r="F122" s="86">
        <f>F119</f>
        <v>3769824.58</v>
      </c>
      <c r="G122" s="67"/>
    </row>
    <row r="123" spans="1:7" ht="14.25" customHeight="1" x14ac:dyDescent="0.25">
      <c r="A123" s="6" t="s">
        <v>317</v>
      </c>
      <c r="B123" s="83" t="s">
        <v>262</v>
      </c>
      <c r="C123" s="83" t="s">
        <v>406</v>
      </c>
      <c r="D123" s="67" t="s">
        <v>407</v>
      </c>
      <c r="E123" s="66"/>
      <c r="F123" s="68">
        <v>10139.25</v>
      </c>
      <c r="G123" s="67" t="s">
        <v>510</v>
      </c>
    </row>
    <row r="124" spans="1:7" ht="14.25" customHeight="1" x14ac:dyDescent="0.25">
      <c r="A124" s="6" t="s">
        <v>317</v>
      </c>
      <c r="B124" s="83" t="s">
        <v>262</v>
      </c>
      <c r="C124" s="83" t="s">
        <v>408</v>
      </c>
      <c r="D124" s="67" t="s">
        <v>409</v>
      </c>
      <c r="E124" s="66"/>
      <c r="F124" s="68">
        <v>10777.8</v>
      </c>
      <c r="G124" s="67" t="s">
        <v>510</v>
      </c>
    </row>
    <row r="125" spans="1:7" ht="14.25" customHeight="1" x14ac:dyDescent="0.25">
      <c r="A125" s="6" t="s">
        <v>317</v>
      </c>
      <c r="B125" s="83" t="s">
        <v>262</v>
      </c>
      <c r="C125" s="83" t="s">
        <v>410</v>
      </c>
      <c r="D125" s="67" t="s">
        <v>200</v>
      </c>
      <c r="E125" s="66"/>
      <c r="F125" s="68">
        <v>35475</v>
      </c>
      <c r="G125" s="67" t="s">
        <v>510</v>
      </c>
    </row>
    <row r="126" spans="1:7" ht="14.25" customHeight="1" x14ac:dyDescent="0.25">
      <c r="A126" s="6" t="s">
        <v>317</v>
      </c>
      <c r="B126" s="83" t="s">
        <v>262</v>
      </c>
      <c r="C126" s="83" t="s">
        <v>411</v>
      </c>
      <c r="D126" s="67" t="s">
        <v>412</v>
      </c>
      <c r="E126" s="66"/>
      <c r="F126" s="68">
        <v>24000</v>
      </c>
      <c r="G126" s="67" t="s">
        <v>510</v>
      </c>
    </row>
    <row r="127" spans="1:7" ht="14.25" customHeight="1" x14ac:dyDescent="0.25">
      <c r="A127" s="6" t="s">
        <v>317</v>
      </c>
      <c r="B127" s="83" t="s">
        <v>262</v>
      </c>
      <c r="C127" s="83" t="s">
        <v>413</v>
      </c>
      <c r="D127" s="67" t="s">
        <v>414</v>
      </c>
      <c r="E127" s="66"/>
      <c r="F127" s="68">
        <v>10365.77</v>
      </c>
      <c r="G127" s="67" t="s">
        <v>510</v>
      </c>
    </row>
    <row r="128" spans="1:7" ht="14.25" customHeight="1" x14ac:dyDescent="0.25">
      <c r="A128" s="6" t="s">
        <v>317</v>
      </c>
      <c r="B128" s="83" t="s">
        <v>262</v>
      </c>
      <c r="C128" s="83" t="s">
        <v>415</v>
      </c>
      <c r="D128" s="67" t="s">
        <v>416</v>
      </c>
      <c r="E128" s="66"/>
      <c r="F128" s="68">
        <v>7764.06</v>
      </c>
      <c r="G128" s="67" t="s">
        <v>510</v>
      </c>
    </row>
    <row r="129" spans="1:7" ht="14.25" customHeight="1" x14ac:dyDescent="0.25">
      <c r="A129" s="6" t="s">
        <v>317</v>
      </c>
      <c r="B129" s="83" t="s">
        <v>262</v>
      </c>
      <c r="C129" s="83" t="s">
        <v>417</v>
      </c>
      <c r="D129" s="67" t="s">
        <v>418</v>
      </c>
      <c r="E129" s="66"/>
      <c r="F129" s="68">
        <v>134166.67000000001</v>
      </c>
      <c r="G129" s="67" t="s">
        <v>510</v>
      </c>
    </row>
    <row r="130" spans="1:7" ht="14.25" customHeight="1" x14ac:dyDescent="0.25">
      <c r="A130" s="6" t="s">
        <v>317</v>
      </c>
      <c r="B130" s="83" t="s">
        <v>262</v>
      </c>
      <c r="C130" s="83" t="s">
        <v>419</v>
      </c>
      <c r="D130" s="67" t="s">
        <v>420</v>
      </c>
      <c r="E130" s="66"/>
      <c r="F130" s="68">
        <v>42768</v>
      </c>
      <c r="G130" s="67" t="s">
        <v>510</v>
      </c>
    </row>
    <row r="131" spans="1:7" ht="14.25" customHeight="1" x14ac:dyDescent="0.25">
      <c r="A131" s="6" t="s">
        <v>317</v>
      </c>
      <c r="B131" s="83" t="s">
        <v>262</v>
      </c>
      <c r="C131" s="83" t="s">
        <v>421</v>
      </c>
      <c r="D131" s="67" t="s">
        <v>422</v>
      </c>
      <c r="E131" s="66"/>
      <c r="F131" s="68">
        <v>12523.5</v>
      </c>
      <c r="G131" s="67" t="s">
        <v>510</v>
      </c>
    </row>
    <row r="132" spans="1:7" ht="14.25" customHeight="1" x14ac:dyDescent="0.25">
      <c r="A132" s="6" t="s">
        <v>317</v>
      </c>
      <c r="B132" s="83" t="s">
        <v>262</v>
      </c>
      <c r="C132" s="83" t="s">
        <v>423</v>
      </c>
      <c r="D132" s="67" t="s">
        <v>424</v>
      </c>
      <c r="E132" s="66"/>
      <c r="F132" s="68">
        <v>12131.35</v>
      </c>
      <c r="G132" s="67" t="s">
        <v>510</v>
      </c>
    </row>
    <row r="133" spans="1:7" ht="14.25" customHeight="1" x14ac:dyDescent="0.25">
      <c r="A133" s="6" t="s">
        <v>317</v>
      </c>
      <c r="B133" s="83" t="s">
        <v>262</v>
      </c>
      <c r="C133" s="83" t="s">
        <v>425</v>
      </c>
      <c r="D133" s="67" t="s">
        <v>201</v>
      </c>
      <c r="E133" s="66"/>
      <c r="F133" s="68">
        <v>12755.42</v>
      </c>
      <c r="G133" s="67" t="s">
        <v>510</v>
      </c>
    </row>
    <row r="134" spans="1:7" ht="14.25" customHeight="1" x14ac:dyDescent="0.25">
      <c r="A134" s="6" t="s">
        <v>317</v>
      </c>
      <c r="B134" s="83" t="s">
        <v>262</v>
      </c>
      <c r="C134" s="83" t="s">
        <v>426</v>
      </c>
      <c r="D134" s="67" t="s">
        <v>427</v>
      </c>
      <c r="E134" s="66"/>
      <c r="F134" s="68">
        <v>13282.5</v>
      </c>
      <c r="G134" s="67" t="s">
        <v>510</v>
      </c>
    </row>
    <row r="135" spans="1:7" ht="14.25" customHeight="1" x14ac:dyDescent="0.25">
      <c r="A135" s="6" t="s">
        <v>317</v>
      </c>
      <c r="B135" s="83" t="s">
        <v>262</v>
      </c>
      <c r="C135" s="83" t="s">
        <v>428</v>
      </c>
      <c r="D135" s="67" t="s">
        <v>429</v>
      </c>
      <c r="E135" s="66"/>
      <c r="F135" s="68">
        <v>7650.72</v>
      </c>
      <c r="G135" s="67" t="s">
        <v>510</v>
      </c>
    </row>
    <row r="136" spans="1:7" ht="14.25" customHeight="1" x14ac:dyDescent="0.25">
      <c r="A136" s="6" t="s">
        <v>318</v>
      </c>
      <c r="B136" s="83" t="s">
        <v>262</v>
      </c>
      <c r="C136" s="83" t="s">
        <v>430</v>
      </c>
      <c r="D136" s="67" t="s">
        <v>431</v>
      </c>
      <c r="E136" s="66"/>
      <c r="F136" s="68">
        <v>26250</v>
      </c>
      <c r="G136" s="67" t="s">
        <v>510</v>
      </c>
    </row>
    <row r="137" spans="1:7" ht="14.25" customHeight="1" x14ac:dyDescent="0.25">
      <c r="A137" s="6" t="s">
        <v>318</v>
      </c>
      <c r="B137" s="83" t="s">
        <v>262</v>
      </c>
      <c r="C137" s="83" t="s">
        <v>432</v>
      </c>
      <c r="D137" s="67" t="s">
        <v>433</v>
      </c>
      <c r="E137" s="66"/>
      <c r="F137" s="68">
        <v>22500</v>
      </c>
      <c r="G137" s="67" t="s">
        <v>510</v>
      </c>
    </row>
    <row r="138" spans="1:7" ht="14.25" customHeight="1" x14ac:dyDescent="0.25">
      <c r="A138" s="6" t="s">
        <v>318</v>
      </c>
      <c r="B138" s="83" t="s">
        <v>262</v>
      </c>
      <c r="C138" s="83" t="s">
        <v>434</v>
      </c>
      <c r="D138" s="67" t="s">
        <v>435</v>
      </c>
      <c r="E138" s="66"/>
      <c r="F138" s="68">
        <v>16500</v>
      </c>
      <c r="G138" s="67" t="s">
        <v>510</v>
      </c>
    </row>
    <row r="139" spans="1:7" ht="14.25" customHeight="1" x14ac:dyDescent="0.25">
      <c r="A139" s="6" t="s">
        <v>318</v>
      </c>
      <c r="B139" s="83" t="s">
        <v>262</v>
      </c>
      <c r="C139" s="83" t="s">
        <v>436</v>
      </c>
      <c r="D139" s="67" t="s">
        <v>437</v>
      </c>
      <c r="E139" s="66"/>
      <c r="F139" s="68">
        <v>9889.69</v>
      </c>
      <c r="G139" s="67" t="s">
        <v>510</v>
      </c>
    </row>
    <row r="140" spans="1:7" ht="14.25" customHeight="1" x14ac:dyDescent="0.25">
      <c r="A140" s="6" t="s">
        <v>318</v>
      </c>
      <c r="B140" s="83" t="s">
        <v>262</v>
      </c>
      <c r="C140" s="83" t="s">
        <v>438</v>
      </c>
      <c r="D140" s="67" t="s">
        <v>439</v>
      </c>
      <c r="E140" s="66"/>
      <c r="F140" s="68">
        <v>10448.17</v>
      </c>
      <c r="G140" s="67" t="s">
        <v>510</v>
      </c>
    </row>
    <row r="141" spans="1:7" ht="14.25" customHeight="1" x14ac:dyDescent="0.25">
      <c r="A141" s="6" t="s">
        <v>318</v>
      </c>
      <c r="B141" s="83" t="s">
        <v>262</v>
      </c>
      <c r="C141" s="83" t="s">
        <v>440</v>
      </c>
      <c r="D141" s="67" t="s">
        <v>441</v>
      </c>
      <c r="E141" s="66"/>
      <c r="F141" s="68">
        <v>10053.59</v>
      </c>
      <c r="G141" s="67" t="s">
        <v>510</v>
      </c>
    </row>
    <row r="142" spans="1:7" ht="14.25" customHeight="1" x14ac:dyDescent="0.25">
      <c r="A142" s="6" t="s">
        <v>318</v>
      </c>
      <c r="B142" s="83" t="s">
        <v>262</v>
      </c>
      <c r="C142" s="83" t="s">
        <v>442</v>
      </c>
      <c r="D142" s="67" t="s">
        <v>443</v>
      </c>
      <c r="E142" s="66"/>
      <c r="F142" s="68">
        <v>27000</v>
      </c>
      <c r="G142" s="67" t="s">
        <v>510</v>
      </c>
    </row>
    <row r="143" spans="1:7" ht="14.25" customHeight="1" x14ac:dyDescent="0.25">
      <c r="A143" s="6" t="s">
        <v>318</v>
      </c>
      <c r="B143" s="83" t="s">
        <v>262</v>
      </c>
      <c r="C143" s="83" t="s">
        <v>444</v>
      </c>
      <c r="D143" s="67" t="s">
        <v>445</v>
      </c>
      <c r="E143" s="66"/>
      <c r="F143" s="68">
        <v>13358.4</v>
      </c>
      <c r="G143" s="67" t="s">
        <v>510</v>
      </c>
    </row>
    <row r="144" spans="1:7" ht="14.25" customHeight="1" x14ac:dyDescent="0.25">
      <c r="A144" s="6" t="s">
        <v>318</v>
      </c>
      <c r="B144" s="83" t="s">
        <v>262</v>
      </c>
      <c r="C144" s="83" t="s">
        <v>446</v>
      </c>
      <c r="D144" s="67" t="s">
        <v>447</v>
      </c>
      <c r="E144" s="66"/>
      <c r="F144" s="68">
        <v>22500</v>
      </c>
      <c r="G144" s="67" t="s">
        <v>510</v>
      </c>
    </row>
    <row r="145" spans="1:7" ht="14.25" customHeight="1" x14ac:dyDescent="0.25">
      <c r="A145" s="6" t="s">
        <v>318</v>
      </c>
      <c r="B145" s="83" t="s">
        <v>262</v>
      </c>
      <c r="C145" s="83" t="s">
        <v>448</v>
      </c>
      <c r="D145" s="67" t="s">
        <v>260</v>
      </c>
      <c r="E145" s="66"/>
      <c r="F145" s="68">
        <v>0</v>
      </c>
      <c r="G145" s="67"/>
    </row>
    <row r="146" spans="1:7" ht="14.25" customHeight="1" x14ac:dyDescent="0.25">
      <c r="A146" s="6" t="s">
        <v>318</v>
      </c>
      <c r="B146" s="83" t="s">
        <v>262</v>
      </c>
      <c r="C146" s="83" t="s">
        <v>449</v>
      </c>
      <c r="D146" s="67" t="s">
        <v>450</v>
      </c>
      <c r="E146" s="66"/>
      <c r="F146" s="68">
        <v>33083.33</v>
      </c>
      <c r="G146" s="67" t="s">
        <v>510</v>
      </c>
    </row>
    <row r="147" spans="1:7" ht="14.25" customHeight="1" x14ac:dyDescent="0.25">
      <c r="A147" s="6" t="s">
        <v>318</v>
      </c>
      <c r="B147" s="83" t="s">
        <v>262</v>
      </c>
      <c r="C147" s="83" t="s">
        <v>451</v>
      </c>
      <c r="D147" s="67" t="s">
        <v>189</v>
      </c>
      <c r="E147" s="66"/>
      <c r="F147" s="68">
        <v>18750</v>
      </c>
      <c r="G147" s="67" t="s">
        <v>510</v>
      </c>
    </row>
    <row r="148" spans="1:7" ht="14.25" customHeight="1" x14ac:dyDescent="0.25">
      <c r="A148" s="6" t="s">
        <v>318</v>
      </c>
      <c r="B148" s="83" t="s">
        <v>262</v>
      </c>
      <c r="C148" s="83" t="s">
        <v>452</v>
      </c>
      <c r="D148" s="67" t="s">
        <v>453</v>
      </c>
      <c r="E148" s="66"/>
      <c r="F148" s="68">
        <v>12569.88</v>
      </c>
      <c r="G148" s="67" t="s">
        <v>510</v>
      </c>
    </row>
    <row r="149" spans="1:7" ht="14.25" customHeight="1" x14ac:dyDescent="0.25">
      <c r="A149" s="6" t="s">
        <v>318</v>
      </c>
      <c r="B149" s="83" t="s">
        <v>262</v>
      </c>
      <c r="C149" s="83" t="s">
        <v>454</v>
      </c>
      <c r="D149" s="67" t="s">
        <v>455</v>
      </c>
      <c r="E149" s="66"/>
      <c r="F149" s="68">
        <v>7650.72</v>
      </c>
      <c r="G149" s="67" t="s">
        <v>510</v>
      </c>
    </row>
    <row r="150" spans="1:7" ht="14.25" customHeight="1" x14ac:dyDescent="0.25">
      <c r="A150" s="6" t="s">
        <v>318</v>
      </c>
      <c r="B150" s="83" t="s">
        <v>262</v>
      </c>
      <c r="C150" s="83" t="s">
        <v>456</v>
      </c>
      <c r="D150" s="67" t="s">
        <v>457</v>
      </c>
      <c r="E150" s="66"/>
      <c r="F150" s="68">
        <v>27319.45</v>
      </c>
      <c r="G150" s="67" t="s">
        <v>510</v>
      </c>
    </row>
    <row r="151" spans="1:7" ht="14.25" customHeight="1" x14ac:dyDescent="0.25">
      <c r="A151" s="6" t="s">
        <v>318</v>
      </c>
      <c r="B151" s="83" t="s">
        <v>262</v>
      </c>
      <c r="C151" s="83" t="s">
        <v>458</v>
      </c>
      <c r="D151" s="67" t="s">
        <v>459</v>
      </c>
      <c r="E151" s="66"/>
      <c r="F151" s="68">
        <v>36300</v>
      </c>
      <c r="G151" s="67" t="s">
        <v>510</v>
      </c>
    </row>
    <row r="152" spans="1:7" ht="14.25" customHeight="1" x14ac:dyDescent="0.25">
      <c r="A152" s="6" t="s">
        <v>318</v>
      </c>
      <c r="B152" s="83" t="s">
        <v>262</v>
      </c>
      <c r="C152" s="83" t="s">
        <v>460</v>
      </c>
      <c r="D152" s="67" t="s">
        <v>461</v>
      </c>
      <c r="E152" s="66"/>
      <c r="F152" s="68">
        <v>14000</v>
      </c>
      <c r="G152" s="67" t="s">
        <v>510</v>
      </c>
    </row>
    <row r="153" spans="1:7" ht="14.25" customHeight="1" x14ac:dyDescent="0.25">
      <c r="A153" s="6" t="s">
        <v>318</v>
      </c>
      <c r="B153" s="83" t="s">
        <v>262</v>
      </c>
      <c r="C153" s="83" t="s">
        <v>462</v>
      </c>
      <c r="D153" s="67" t="s">
        <v>181</v>
      </c>
      <c r="E153" s="66"/>
      <c r="F153" s="68">
        <v>12500</v>
      </c>
      <c r="G153" s="67" t="s">
        <v>510</v>
      </c>
    </row>
    <row r="154" spans="1:7" ht="14.25" customHeight="1" x14ac:dyDescent="0.25">
      <c r="A154" s="6" t="s">
        <v>318</v>
      </c>
      <c r="B154" s="83" t="s">
        <v>262</v>
      </c>
      <c r="C154" s="83" t="s">
        <v>463</v>
      </c>
      <c r="D154" s="67" t="s">
        <v>187</v>
      </c>
      <c r="E154" s="66"/>
      <c r="F154" s="68">
        <v>25833.33</v>
      </c>
      <c r="G154" s="67" t="s">
        <v>510</v>
      </c>
    </row>
    <row r="155" spans="1:7" ht="14.25" customHeight="1" x14ac:dyDescent="0.25">
      <c r="A155" s="6" t="s">
        <v>318</v>
      </c>
      <c r="B155" s="83" t="s">
        <v>262</v>
      </c>
      <c r="C155" s="83" t="s">
        <v>464</v>
      </c>
      <c r="D155" s="67" t="s">
        <v>465</v>
      </c>
      <c r="E155" s="66"/>
      <c r="F155" s="68">
        <v>33333.33</v>
      </c>
      <c r="G155" s="67" t="s">
        <v>510</v>
      </c>
    </row>
    <row r="156" spans="1:7" ht="14.25" customHeight="1" x14ac:dyDescent="0.25">
      <c r="A156" s="6" t="s">
        <v>318</v>
      </c>
      <c r="B156" s="83" t="s">
        <v>262</v>
      </c>
      <c r="C156" s="83" t="s">
        <v>466</v>
      </c>
      <c r="D156" s="67" t="s">
        <v>188</v>
      </c>
      <c r="E156" s="66"/>
      <c r="F156" s="68">
        <v>13528.47</v>
      </c>
      <c r="G156" s="67" t="s">
        <v>510</v>
      </c>
    </row>
    <row r="157" spans="1:7" ht="14.25" customHeight="1" x14ac:dyDescent="0.25">
      <c r="A157" s="6" t="s">
        <v>318</v>
      </c>
      <c r="B157" s="83" t="s">
        <v>262</v>
      </c>
      <c r="C157" s="83" t="s">
        <v>467</v>
      </c>
      <c r="D157" s="67" t="s">
        <v>468</v>
      </c>
      <c r="E157" s="66"/>
      <c r="F157" s="68">
        <v>24166.67</v>
      </c>
      <c r="G157" s="67" t="s">
        <v>510</v>
      </c>
    </row>
    <row r="158" spans="1:7" ht="14.25" customHeight="1" x14ac:dyDescent="0.25">
      <c r="A158" s="6" t="s">
        <v>318</v>
      </c>
      <c r="B158" s="83" t="s">
        <v>262</v>
      </c>
      <c r="C158" s="83" t="s">
        <v>469</v>
      </c>
      <c r="D158" s="67" t="s">
        <v>470</v>
      </c>
      <c r="E158" s="66"/>
      <c r="F158" s="68">
        <v>18750</v>
      </c>
      <c r="G158" s="67" t="s">
        <v>510</v>
      </c>
    </row>
    <row r="159" spans="1:7" ht="14.25" customHeight="1" x14ac:dyDescent="0.25">
      <c r="A159" s="6" t="s">
        <v>318</v>
      </c>
      <c r="B159" s="83" t="s">
        <v>262</v>
      </c>
      <c r="C159" s="83" t="s">
        <v>471</v>
      </c>
      <c r="D159" s="67" t="s">
        <v>472</v>
      </c>
      <c r="E159" s="66"/>
      <c r="F159" s="68">
        <v>11991.1</v>
      </c>
      <c r="G159" s="67" t="s">
        <v>510</v>
      </c>
    </row>
    <row r="160" spans="1:7" ht="14.25" customHeight="1" x14ac:dyDescent="0.25">
      <c r="A160" s="83"/>
      <c r="B160" s="83"/>
      <c r="C160" s="83"/>
      <c r="D160" s="12" t="s">
        <v>77</v>
      </c>
      <c r="E160" s="66"/>
      <c r="F160" s="86">
        <f>SUM(F123:F159)</f>
        <v>782076.16999999981</v>
      </c>
      <c r="G160" s="67"/>
    </row>
    <row r="161" spans="1:7" ht="14.25" customHeight="1" x14ac:dyDescent="0.25">
      <c r="A161" s="83"/>
      <c r="B161" s="83"/>
      <c r="C161" s="83"/>
      <c r="D161" s="12" t="s">
        <v>65</v>
      </c>
      <c r="E161" s="90">
        <f>E122</f>
        <v>54276516.709999993</v>
      </c>
      <c r="F161" s="86">
        <f>F122+F160</f>
        <v>4551900.75</v>
      </c>
      <c r="G161" s="67"/>
    </row>
    <row r="162" spans="1:7" ht="14.25" customHeight="1" x14ac:dyDescent="0.25">
      <c r="A162" s="83"/>
      <c r="B162" s="83"/>
      <c r="C162" s="83"/>
      <c r="D162" s="12" t="s">
        <v>62</v>
      </c>
      <c r="E162" s="90">
        <f>E161</f>
        <v>54276516.709999993</v>
      </c>
      <c r="F162" s="86">
        <f>F161</f>
        <v>4551900.75</v>
      </c>
      <c r="G162" s="67"/>
    </row>
    <row r="163" spans="1:7" ht="14.25" customHeight="1" x14ac:dyDescent="0.25">
      <c r="A163" s="6" t="s">
        <v>318</v>
      </c>
      <c r="B163" s="83" t="s">
        <v>262</v>
      </c>
      <c r="C163" s="83" t="s">
        <v>473</v>
      </c>
      <c r="D163" s="67" t="s">
        <v>474</v>
      </c>
      <c r="E163" s="66"/>
      <c r="F163" s="68">
        <v>12750</v>
      </c>
      <c r="G163" s="67" t="s">
        <v>510</v>
      </c>
    </row>
    <row r="164" spans="1:7" ht="14.25" customHeight="1" x14ac:dyDescent="0.25">
      <c r="A164" s="6" t="s">
        <v>318</v>
      </c>
      <c r="B164" s="83" t="s">
        <v>262</v>
      </c>
      <c r="C164" s="83" t="s">
        <v>475</v>
      </c>
      <c r="D164" s="67" t="s">
        <v>476</v>
      </c>
      <c r="E164" s="66"/>
      <c r="F164" s="68">
        <v>11149.46</v>
      </c>
      <c r="G164" s="67" t="s">
        <v>510</v>
      </c>
    </row>
    <row r="165" spans="1:7" ht="14.25" customHeight="1" x14ac:dyDescent="0.25">
      <c r="A165" s="6" t="s">
        <v>318</v>
      </c>
      <c r="B165" s="83" t="s">
        <v>262</v>
      </c>
      <c r="C165" s="83" t="s">
        <v>477</v>
      </c>
      <c r="D165" s="67" t="s">
        <v>478</v>
      </c>
      <c r="E165" s="66"/>
      <c r="F165" s="68">
        <v>13126.48</v>
      </c>
      <c r="G165" s="67" t="s">
        <v>510</v>
      </c>
    </row>
    <row r="166" spans="1:7" ht="14.25" customHeight="1" x14ac:dyDescent="0.25">
      <c r="A166" s="6" t="s">
        <v>318</v>
      </c>
      <c r="B166" s="83" t="s">
        <v>262</v>
      </c>
      <c r="C166" s="83" t="s">
        <v>479</v>
      </c>
      <c r="D166" s="67" t="s">
        <v>480</v>
      </c>
      <c r="E166" s="66"/>
      <c r="F166" s="68">
        <v>30000</v>
      </c>
      <c r="G166" s="67" t="s">
        <v>510</v>
      </c>
    </row>
    <row r="167" spans="1:7" ht="14.25" customHeight="1" x14ac:dyDescent="0.25">
      <c r="A167" s="6" t="s">
        <v>318</v>
      </c>
      <c r="B167" s="83" t="s">
        <v>262</v>
      </c>
      <c r="C167" s="83" t="s">
        <v>481</v>
      </c>
      <c r="D167" s="67" t="s">
        <v>482</v>
      </c>
      <c r="E167" s="66"/>
      <c r="F167" s="68">
        <v>47520</v>
      </c>
      <c r="G167" s="67" t="s">
        <v>510</v>
      </c>
    </row>
    <row r="168" spans="1:7" ht="14.25" customHeight="1" x14ac:dyDescent="0.25">
      <c r="A168" s="6" t="s">
        <v>318</v>
      </c>
      <c r="B168" s="83" t="s">
        <v>262</v>
      </c>
      <c r="C168" s="83" t="s">
        <v>483</v>
      </c>
      <c r="D168" s="67" t="s">
        <v>484</v>
      </c>
      <c r="E168" s="66"/>
      <c r="F168" s="68">
        <v>8500.7999999999993</v>
      </c>
      <c r="G168" s="67" t="s">
        <v>510</v>
      </c>
    </row>
    <row r="169" spans="1:7" ht="14.25" customHeight="1" x14ac:dyDescent="0.25">
      <c r="A169" s="6" t="s">
        <v>318</v>
      </c>
      <c r="B169" s="83" t="s">
        <v>262</v>
      </c>
      <c r="C169" s="83" t="s">
        <v>485</v>
      </c>
      <c r="D169" s="67" t="s">
        <v>486</v>
      </c>
      <c r="E169" s="66"/>
      <c r="F169" s="68">
        <v>15750</v>
      </c>
      <c r="G169" s="67" t="s">
        <v>510</v>
      </c>
    </row>
    <row r="170" spans="1:7" ht="14.25" customHeight="1" x14ac:dyDescent="0.25">
      <c r="A170" s="6" t="s">
        <v>318</v>
      </c>
      <c r="B170" s="83" t="s">
        <v>262</v>
      </c>
      <c r="C170" s="83" t="s">
        <v>487</v>
      </c>
      <c r="D170" s="67" t="s">
        <v>202</v>
      </c>
      <c r="E170" s="66"/>
      <c r="F170" s="68">
        <v>4116.74</v>
      </c>
      <c r="G170" s="67" t="s">
        <v>532</v>
      </c>
    </row>
    <row r="171" spans="1:7" ht="14.25" customHeight="1" x14ac:dyDescent="0.25">
      <c r="A171" s="6" t="s">
        <v>318</v>
      </c>
      <c r="B171" s="83" t="s">
        <v>262</v>
      </c>
      <c r="C171" s="83" t="s">
        <v>488</v>
      </c>
      <c r="D171" s="67" t="s">
        <v>196</v>
      </c>
      <c r="E171" s="66"/>
      <c r="F171" s="68">
        <v>11262.08</v>
      </c>
      <c r="G171" s="67" t="s">
        <v>510</v>
      </c>
    </row>
    <row r="172" spans="1:7" ht="14.25" customHeight="1" x14ac:dyDescent="0.25">
      <c r="A172" s="6" t="s">
        <v>318</v>
      </c>
      <c r="B172" s="83" t="s">
        <v>262</v>
      </c>
      <c r="C172" s="83" t="s">
        <v>489</v>
      </c>
      <c r="D172" s="67" t="s">
        <v>192</v>
      </c>
      <c r="E172" s="66"/>
      <c r="F172" s="68">
        <v>11470.08</v>
      </c>
      <c r="G172" s="67" t="s">
        <v>510</v>
      </c>
    </row>
    <row r="173" spans="1:7" ht="14.25" customHeight="1" x14ac:dyDescent="0.25">
      <c r="A173" s="6" t="s">
        <v>318</v>
      </c>
      <c r="B173" s="83" t="s">
        <v>262</v>
      </c>
      <c r="C173" s="83" t="s">
        <v>490</v>
      </c>
      <c r="D173" s="67" t="s">
        <v>491</v>
      </c>
      <c r="E173" s="66"/>
      <c r="F173" s="68">
        <v>9489.7000000000007</v>
      </c>
      <c r="G173" s="67" t="s">
        <v>510</v>
      </c>
    </row>
    <row r="174" spans="1:7" ht="14.25" customHeight="1" x14ac:dyDescent="0.25">
      <c r="A174" s="6" t="s">
        <v>318</v>
      </c>
      <c r="B174" s="83" t="s">
        <v>262</v>
      </c>
      <c r="C174" s="83" t="s">
        <v>492</v>
      </c>
      <c r="D174" s="67" t="s">
        <v>207</v>
      </c>
      <c r="E174" s="66"/>
      <c r="F174" s="68">
        <v>10610.19</v>
      </c>
      <c r="G174" s="67" t="s">
        <v>510</v>
      </c>
    </row>
    <row r="175" spans="1:7" ht="14.25" customHeight="1" x14ac:dyDescent="0.25">
      <c r="A175" s="6" t="s">
        <v>318</v>
      </c>
      <c r="B175" s="83" t="s">
        <v>262</v>
      </c>
      <c r="C175" s="83" t="s">
        <v>493</v>
      </c>
      <c r="D175" s="67" t="s">
        <v>494</v>
      </c>
      <c r="E175" s="66"/>
      <c r="F175" s="68">
        <v>10436.25</v>
      </c>
      <c r="G175" s="67" t="s">
        <v>510</v>
      </c>
    </row>
    <row r="176" spans="1:7" ht="14.25" customHeight="1" x14ac:dyDescent="0.25">
      <c r="A176" s="6" t="s">
        <v>318</v>
      </c>
      <c r="B176" s="83" t="s">
        <v>262</v>
      </c>
      <c r="C176" s="83" t="s">
        <v>495</v>
      </c>
      <c r="D176" s="67" t="s">
        <v>496</v>
      </c>
      <c r="E176" s="66"/>
      <c r="F176" s="68">
        <v>12493.61</v>
      </c>
      <c r="G176" s="67" t="s">
        <v>510</v>
      </c>
    </row>
    <row r="177" spans="1:7" ht="14.25" customHeight="1" x14ac:dyDescent="0.25">
      <c r="A177" s="6" t="s">
        <v>318</v>
      </c>
      <c r="B177" s="83" t="s">
        <v>262</v>
      </c>
      <c r="C177" s="83" t="s">
        <v>497</v>
      </c>
      <c r="D177" s="67" t="s">
        <v>498</v>
      </c>
      <c r="E177" s="66"/>
      <c r="F177" s="68">
        <v>25666.67</v>
      </c>
      <c r="G177" s="67" t="s">
        <v>510</v>
      </c>
    </row>
    <row r="178" spans="1:7" ht="14.25" customHeight="1" x14ac:dyDescent="0.25">
      <c r="A178" s="6" t="s">
        <v>318</v>
      </c>
      <c r="B178" s="83" t="s">
        <v>262</v>
      </c>
      <c r="C178" s="83" t="s">
        <v>499</v>
      </c>
      <c r="D178" s="67" t="s">
        <v>500</v>
      </c>
      <c r="E178" s="66"/>
      <c r="F178" s="68">
        <v>12523.5</v>
      </c>
      <c r="G178" s="67" t="s">
        <v>510</v>
      </c>
    </row>
    <row r="179" spans="1:7" s="112" customFormat="1" ht="14.25" customHeight="1" x14ac:dyDescent="0.25">
      <c r="A179" s="133" t="s">
        <v>319</v>
      </c>
      <c r="B179" s="83" t="s">
        <v>262</v>
      </c>
      <c r="C179" s="83">
        <v>43362</v>
      </c>
      <c r="D179" s="67" t="s">
        <v>260</v>
      </c>
      <c r="E179" s="111"/>
      <c r="F179" s="68"/>
      <c r="G179" s="67"/>
    </row>
    <row r="180" spans="1:7" ht="14.25" customHeight="1" x14ac:dyDescent="0.25">
      <c r="A180" s="6" t="s">
        <v>320</v>
      </c>
      <c r="B180" s="83" t="s">
        <v>262</v>
      </c>
      <c r="C180" s="83">
        <v>43363</v>
      </c>
      <c r="D180" s="67" t="s">
        <v>535</v>
      </c>
      <c r="E180" s="66"/>
      <c r="F180" s="68">
        <v>64987.51</v>
      </c>
      <c r="G180" s="67" t="s">
        <v>86</v>
      </c>
    </row>
    <row r="181" spans="1:7" ht="14.25" customHeight="1" x14ac:dyDescent="0.25">
      <c r="A181" s="6" t="s">
        <v>321</v>
      </c>
      <c r="B181" s="83" t="s">
        <v>262</v>
      </c>
      <c r="C181" s="83">
        <v>43364</v>
      </c>
      <c r="D181" s="67" t="s">
        <v>129</v>
      </c>
      <c r="E181" s="66"/>
      <c r="F181" s="68">
        <v>137132.57</v>
      </c>
      <c r="G181" s="67" t="s">
        <v>537</v>
      </c>
    </row>
    <row r="182" spans="1:7" ht="14.25" customHeight="1" x14ac:dyDescent="0.25">
      <c r="A182" s="6" t="s">
        <v>321</v>
      </c>
      <c r="B182" s="83" t="s">
        <v>262</v>
      </c>
      <c r="C182" s="83">
        <v>43365</v>
      </c>
      <c r="D182" s="67" t="s">
        <v>536</v>
      </c>
      <c r="E182" s="66"/>
      <c r="F182" s="68">
        <v>9040</v>
      </c>
      <c r="G182" s="67" t="s">
        <v>86</v>
      </c>
    </row>
    <row r="183" spans="1:7" ht="14.25" customHeight="1" x14ac:dyDescent="0.25">
      <c r="A183" s="6" t="s">
        <v>324</v>
      </c>
      <c r="B183" s="83" t="s">
        <v>262</v>
      </c>
      <c r="C183" s="83">
        <v>43366</v>
      </c>
      <c r="D183" s="67" t="s">
        <v>305</v>
      </c>
      <c r="E183" s="66"/>
      <c r="F183" s="68">
        <v>106502.5</v>
      </c>
      <c r="G183" s="67" t="s">
        <v>86</v>
      </c>
    </row>
    <row r="184" spans="1:7" ht="14.25" customHeight="1" x14ac:dyDescent="0.25">
      <c r="A184" s="6" t="s">
        <v>325</v>
      </c>
      <c r="B184" s="83" t="s">
        <v>262</v>
      </c>
      <c r="C184" s="83">
        <v>43367</v>
      </c>
      <c r="D184" s="67" t="s">
        <v>282</v>
      </c>
      <c r="E184" s="66"/>
      <c r="F184" s="68">
        <v>3690</v>
      </c>
      <c r="G184" s="67" t="s">
        <v>86</v>
      </c>
    </row>
    <row r="185" spans="1:7" ht="14.25" customHeight="1" x14ac:dyDescent="0.25">
      <c r="A185" s="6" t="s">
        <v>330</v>
      </c>
      <c r="B185" s="83" t="s">
        <v>262</v>
      </c>
      <c r="C185" s="83">
        <v>43368</v>
      </c>
      <c r="D185" s="67" t="s">
        <v>260</v>
      </c>
      <c r="E185" s="66"/>
      <c r="F185" s="68">
        <v>0</v>
      </c>
      <c r="G185" s="67"/>
    </row>
    <row r="186" spans="1:7" ht="14.25" customHeight="1" x14ac:dyDescent="0.25">
      <c r="A186" s="6" t="s">
        <v>330</v>
      </c>
      <c r="B186" s="83" t="s">
        <v>262</v>
      </c>
      <c r="C186" s="83">
        <v>43369</v>
      </c>
      <c r="D186" s="67" t="s">
        <v>260</v>
      </c>
      <c r="E186" s="66"/>
      <c r="F186" s="68">
        <v>0</v>
      </c>
      <c r="G186" s="67"/>
    </row>
    <row r="187" spans="1:7" ht="14.25" customHeight="1" x14ac:dyDescent="0.25">
      <c r="A187" s="6" t="s">
        <v>330</v>
      </c>
      <c r="B187" s="83" t="s">
        <v>262</v>
      </c>
      <c r="C187" s="83">
        <v>43370</v>
      </c>
      <c r="D187" s="67" t="s">
        <v>260</v>
      </c>
      <c r="E187" s="66"/>
      <c r="F187" s="68">
        <v>0</v>
      </c>
      <c r="G187" s="67"/>
    </row>
    <row r="188" spans="1:7" ht="14.25" customHeight="1" x14ac:dyDescent="0.25">
      <c r="A188" s="6" t="s">
        <v>330</v>
      </c>
      <c r="B188" s="83" t="s">
        <v>262</v>
      </c>
      <c r="C188" s="83">
        <v>43371</v>
      </c>
      <c r="D188" s="67" t="s">
        <v>260</v>
      </c>
      <c r="E188" s="66"/>
      <c r="F188" s="68">
        <v>0</v>
      </c>
      <c r="G188" s="67"/>
    </row>
    <row r="189" spans="1:7" ht="14.25" customHeight="1" x14ac:dyDescent="0.25">
      <c r="A189" s="6" t="s">
        <v>330</v>
      </c>
      <c r="B189" s="83" t="s">
        <v>262</v>
      </c>
      <c r="C189" s="83">
        <v>43372</v>
      </c>
      <c r="D189" s="67" t="s">
        <v>544</v>
      </c>
      <c r="E189" s="66"/>
      <c r="F189" s="68">
        <v>23125.5</v>
      </c>
      <c r="G189" s="67" t="s">
        <v>82</v>
      </c>
    </row>
    <row r="190" spans="1:7" ht="14.25" customHeight="1" x14ac:dyDescent="0.25">
      <c r="A190" s="6" t="s">
        <v>330</v>
      </c>
      <c r="B190" s="83" t="s">
        <v>262</v>
      </c>
      <c r="C190" s="83">
        <v>43373</v>
      </c>
      <c r="D190" s="67" t="s">
        <v>545</v>
      </c>
      <c r="E190" s="66"/>
      <c r="F190" s="68">
        <v>27463.02</v>
      </c>
      <c r="G190" s="67" t="s">
        <v>82</v>
      </c>
    </row>
    <row r="191" spans="1:7" ht="14.25" customHeight="1" x14ac:dyDescent="0.25">
      <c r="A191" s="6" t="s">
        <v>330</v>
      </c>
      <c r="B191" s="83" t="s">
        <v>262</v>
      </c>
      <c r="C191" s="83">
        <v>43374</v>
      </c>
      <c r="D191" s="67" t="s">
        <v>118</v>
      </c>
      <c r="E191" s="66"/>
      <c r="F191" s="68">
        <v>3125250.31</v>
      </c>
      <c r="G191" s="67" t="s">
        <v>82</v>
      </c>
    </row>
    <row r="192" spans="1:7" ht="14.25" customHeight="1" x14ac:dyDescent="0.25">
      <c r="A192" s="6" t="s">
        <v>330</v>
      </c>
      <c r="B192" s="83" t="s">
        <v>262</v>
      </c>
      <c r="C192" s="83">
        <v>43375</v>
      </c>
      <c r="D192" s="67" t="s">
        <v>260</v>
      </c>
      <c r="E192" s="66"/>
      <c r="F192" s="68">
        <v>0</v>
      </c>
      <c r="G192" s="67"/>
    </row>
    <row r="193" spans="1:7" ht="14.25" customHeight="1" x14ac:dyDescent="0.25">
      <c r="A193" s="6" t="s">
        <v>330</v>
      </c>
      <c r="B193" s="83" t="s">
        <v>262</v>
      </c>
      <c r="C193" s="83">
        <v>43376</v>
      </c>
      <c r="D193" s="67" t="s">
        <v>212</v>
      </c>
      <c r="E193" s="66"/>
      <c r="F193" s="68">
        <v>189867.83</v>
      </c>
      <c r="G193" s="67" t="s">
        <v>82</v>
      </c>
    </row>
    <row r="194" spans="1:7" ht="14.25" customHeight="1" x14ac:dyDescent="0.25">
      <c r="A194" s="6" t="s">
        <v>330</v>
      </c>
      <c r="B194" s="83" t="s">
        <v>262</v>
      </c>
      <c r="C194" s="83">
        <v>43377</v>
      </c>
      <c r="D194" s="67" t="s">
        <v>185</v>
      </c>
      <c r="E194" s="66"/>
      <c r="F194" s="68">
        <v>505413.73</v>
      </c>
      <c r="G194" s="67" t="s">
        <v>82</v>
      </c>
    </row>
    <row r="195" spans="1:7" ht="14.25" customHeight="1" x14ac:dyDescent="0.25">
      <c r="A195" s="6" t="s">
        <v>330</v>
      </c>
      <c r="B195" s="83" t="s">
        <v>262</v>
      </c>
      <c r="C195" s="83">
        <v>43378</v>
      </c>
      <c r="D195" s="67" t="s">
        <v>260</v>
      </c>
      <c r="E195" s="66"/>
      <c r="F195" s="68">
        <v>0</v>
      </c>
      <c r="G195" s="67"/>
    </row>
    <row r="196" spans="1:7" ht="14.25" customHeight="1" x14ac:dyDescent="0.25">
      <c r="A196" s="6" t="s">
        <v>330</v>
      </c>
      <c r="B196" s="83" t="s">
        <v>262</v>
      </c>
      <c r="C196" s="83">
        <v>43379</v>
      </c>
      <c r="D196" s="67" t="s">
        <v>546</v>
      </c>
      <c r="E196" s="66"/>
      <c r="F196" s="68">
        <v>412644</v>
      </c>
      <c r="G196" s="67" t="s">
        <v>82</v>
      </c>
    </row>
    <row r="197" spans="1:7" ht="14.25" customHeight="1" x14ac:dyDescent="0.25">
      <c r="A197" s="6" t="s">
        <v>330</v>
      </c>
      <c r="B197" s="83" t="s">
        <v>262</v>
      </c>
      <c r="C197" s="83">
        <v>43380</v>
      </c>
      <c r="D197" s="67" t="s">
        <v>233</v>
      </c>
      <c r="E197" s="66"/>
      <c r="F197" s="68">
        <v>124213.22</v>
      </c>
      <c r="G197" s="67" t="s">
        <v>82</v>
      </c>
    </row>
    <row r="198" spans="1:7" ht="14.25" customHeight="1" x14ac:dyDescent="0.25">
      <c r="A198" s="6" t="s">
        <v>330</v>
      </c>
      <c r="B198" s="83" t="s">
        <v>262</v>
      </c>
      <c r="C198" s="83">
        <v>43381</v>
      </c>
      <c r="D198" s="67" t="s">
        <v>547</v>
      </c>
      <c r="E198" s="66"/>
      <c r="F198" s="68">
        <v>145381.6</v>
      </c>
      <c r="G198" s="67" t="s">
        <v>82</v>
      </c>
    </row>
    <row r="199" spans="1:7" ht="14.25" customHeight="1" x14ac:dyDescent="0.25">
      <c r="A199" s="6" t="s">
        <v>330</v>
      </c>
      <c r="B199" s="83" t="s">
        <v>262</v>
      </c>
      <c r="C199" s="83">
        <v>43382</v>
      </c>
      <c r="D199" s="67" t="s">
        <v>184</v>
      </c>
      <c r="E199" s="66"/>
      <c r="F199" s="68">
        <v>852588.27</v>
      </c>
      <c r="G199" s="67" t="s">
        <v>82</v>
      </c>
    </row>
    <row r="200" spans="1:7" ht="14.25" customHeight="1" x14ac:dyDescent="0.25">
      <c r="A200" s="83"/>
      <c r="B200" s="83"/>
      <c r="C200" s="83"/>
      <c r="D200" s="12" t="s">
        <v>77</v>
      </c>
      <c r="E200" s="66"/>
      <c r="F200" s="86">
        <f>SUM(F163:F199)</f>
        <v>5974165.6199999992</v>
      </c>
      <c r="G200" s="67"/>
    </row>
    <row r="201" spans="1:7" ht="14.25" customHeight="1" x14ac:dyDescent="0.25">
      <c r="A201" s="83"/>
      <c r="B201" s="83"/>
      <c r="C201" s="83"/>
      <c r="D201" s="12" t="s">
        <v>65</v>
      </c>
      <c r="E201" s="66"/>
      <c r="F201" s="86">
        <f>F162+F200</f>
        <v>10526066.369999999</v>
      </c>
      <c r="G201" s="67"/>
    </row>
    <row r="202" spans="1:7" ht="14.25" customHeight="1" x14ac:dyDescent="0.25">
      <c r="A202" s="83"/>
      <c r="B202" s="83"/>
      <c r="C202" s="83"/>
      <c r="D202" s="12" t="s">
        <v>62</v>
      </c>
      <c r="E202" s="90">
        <f>E162</f>
        <v>54276516.709999993</v>
      </c>
      <c r="F202" s="86">
        <f>F201</f>
        <v>10526066.369999999</v>
      </c>
      <c r="G202" s="67"/>
    </row>
    <row r="203" spans="1:7" ht="14.25" customHeight="1" x14ac:dyDescent="0.25">
      <c r="A203" s="6" t="s">
        <v>330</v>
      </c>
      <c r="B203" s="83" t="s">
        <v>262</v>
      </c>
      <c r="C203" s="83">
        <v>43383</v>
      </c>
      <c r="D203" s="67" t="s">
        <v>551</v>
      </c>
      <c r="E203" s="66"/>
      <c r="F203" s="68">
        <v>370341.92</v>
      </c>
      <c r="G203" s="67" t="s">
        <v>82</v>
      </c>
    </row>
    <row r="204" spans="1:7" ht="14.25" customHeight="1" x14ac:dyDescent="0.25">
      <c r="A204" s="6" t="s">
        <v>330</v>
      </c>
      <c r="B204" s="83" t="s">
        <v>262</v>
      </c>
      <c r="C204" s="83">
        <v>43384</v>
      </c>
      <c r="D204" s="67" t="s">
        <v>552</v>
      </c>
      <c r="E204" s="66"/>
      <c r="F204" s="68">
        <v>76717.45</v>
      </c>
      <c r="G204" s="67" t="s">
        <v>82</v>
      </c>
    </row>
    <row r="205" spans="1:7" ht="14.25" customHeight="1" x14ac:dyDescent="0.25">
      <c r="A205" s="6" t="s">
        <v>330</v>
      </c>
      <c r="B205" s="83" t="s">
        <v>262</v>
      </c>
      <c r="C205" s="83">
        <v>43385</v>
      </c>
      <c r="D205" s="67" t="s">
        <v>553</v>
      </c>
      <c r="E205" s="66"/>
      <c r="F205" s="68">
        <v>45748.88</v>
      </c>
      <c r="G205" s="67" t="s">
        <v>82</v>
      </c>
    </row>
    <row r="206" spans="1:7" ht="14.25" customHeight="1" x14ac:dyDescent="0.25">
      <c r="A206" s="6" t="s">
        <v>330</v>
      </c>
      <c r="B206" s="83" t="s">
        <v>262</v>
      </c>
      <c r="C206" s="83">
        <v>43386</v>
      </c>
      <c r="D206" s="67" t="s">
        <v>246</v>
      </c>
      <c r="E206" s="66"/>
      <c r="F206" s="68">
        <v>27485.84</v>
      </c>
      <c r="G206" s="67" t="s">
        <v>82</v>
      </c>
    </row>
    <row r="207" spans="1:7" ht="14.25" customHeight="1" x14ac:dyDescent="0.25">
      <c r="A207" s="6" t="s">
        <v>330</v>
      </c>
      <c r="B207" s="83" t="s">
        <v>262</v>
      </c>
      <c r="C207" s="83">
        <v>43387</v>
      </c>
      <c r="D207" s="67" t="s">
        <v>198</v>
      </c>
      <c r="E207" s="66"/>
      <c r="F207" s="68">
        <v>223506.11</v>
      </c>
      <c r="G207" s="67" t="s">
        <v>82</v>
      </c>
    </row>
    <row r="208" spans="1:7" ht="14.25" customHeight="1" x14ac:dyDescent="0.25">
      <c r="A208" s="6" t="s">
        <v>330</v>
      </c>
      <c r="B208" s="83" t="s">
        <v>262</v>
      </c>
      <c r="C208" s="83">
        <v>43388</v>
      </c>
      <c r="D208" s="67" t="s">
        <v>208</v>
      </c>
      <c r="E208" s="66"/>
      <c r="F208" s="68">
        <v>195061.11</v>
      </c>
      <c r="G208" s="67" t="s">
        <v>82</v>
      </c>
    </row>
    <row r="209" spans="1:7" ht="14.25" customHeight="1" x14ac:dyDescent="0.25">
      <c r="A209" s="6" t="s">
        <v>330</v>
      </c>
      <c r="B209" s="83" t="s">
        <v>262</v>
      </c>
      <c r="C209" s="83">
        <v>43389</v>
      </c>
      <c r="D209" s="67" t="s">
        <v>260</v>
      </c>
      <c r="E209" s="66"/>
      <c r="F209" s="68">
        <v>0</v>
      </c>
      <c r="G209" s="67"/>
    </row>
    <row r="210" spans="1:7" ht="14.25" customHeight="1" x14ac:dyDescent="0.25">
      <c r="A210" s="6" t="s">
        <v>330</v>
      </c>
      <c r="B210" s="83" t="s">
        <v>262</v>
      </c>
      <c r="C210" s="83">
        <v>43390</v>
      </c>
      <c r="D210" s="67" t="s">
        <v>260</v>
      </c>
      <c r="E210" s="66"/>
      <c r="F210" s="68">
        <v>0</v>
      </c>
      <c r="G210" s="67"/>
    </row>
    <row r="211" spans="1:7" ht="14.25" customHeight="1" x14ac:dyDescent="0.25">
      <c r="A211" s="6" t="s">
        <v>330</v>
      </c>
      <c r="B211" s="83" t="s">
        <v>262</v>
      </c>
      <c r="C211" s="83">
        <v>43391</v>
      </c>
      <c r="D211" s="67" t="s">
        <v>260</v>
      </c>
      <c r="E211" s="66"/>
      <c r="F211" s="68">
        <v>0</v>
      </c>
      <c r="G211" s="67"/>
    </row>
    <row r="212" spans="1:7" ht="14.25" customHeight="1" x14ac:dyDescent="0.25">
      <c r="A212" s="6" t="s">
        <v>330</v>
      </c>
      <c r="B212" s="83" t="s">
        <v>262</v>
      </c>
      <c r="C212" s="83">
        <v>43392</v>
      </c>
      <c r="D212" s="67" t="s">
        <v>554</v>
      </c>
      <c r="E212" s="66"/>
      <c r="F212" s="68">
        <v>44954.400000000001</v>
      </c>
      <c r="G212" s="67" t="s">
        <v>82</v>
      </c>
    </row>
    <row r="213" spans="1:7" ht="14.25" customHeight="1" x14ac:dyDescent="0.25">
      <c r="A213" s="6" t="s">
        <v>330</v>
      </c>
      <c r="B213" s="83" t="s">
        <v>262</v>
      </c>
      <c r="C213" s="83">
        <v>43393</v>
      </c>
      <c r="D213" s="67" t="s">
        <v>260</v>
      </c>
      <c r="E213" s="66"/>
      <c r="F213" s="68">
        <v>0</v>
      </c>
      <c r="G213" s="67"/>
    </row>
    <row r="214" spans="1:7" ht="14.25" customHeight="1" x14ac:dyDescent="0.25">
      <c r="A214" s="6" t="s">
        <v>330</v>
      </c>
      <c r="B214" s="83" t="s">
        <v>262</v>
      </c>
      <c r="C214" s="83">
        <v>43394</v>
      </c>
      <c r="D214" s="67" t="s">
        <v>441</v>
      </c>
      <c r="E214" s="66"/>
      <c r="F214" s="68">
        <v>33562.54</v>
      </c>
      <c r="G214" s="67" t="s">
        <v>82</v>
      </c>
    </row>
    <row r="215" spans="1:7" ht="14.25" customHeight="1" x14ac:dyDescent="0.25">
      <c r="A215" s="6" t="s">
        <v>330</v>
      </c>
      <c r="B215" s="83" t="s">
        <v>262</v>
      </c>
      <c r="C215" s="83">
        <v>43395</v>
      </c>
      <c r="D215" s="67" t="s">
        <v>260</v>
      </c>
      <c r="E215" s="66"/>
      <c r="F215" s="68">
        <v>0</v>
      </c>
      <c r="G215" s="67"/>
    </row>
    <row r="216" spans="1:7" ht="14.25" customHeight="1" x14ac:dyDescent="0.25">
      <c r="A216" s="6" t="s">
        <v>330</v>
      </c>
      <c r="B216" s="83" t="s">
        <v>262</v>
      </c>
      <c r="C216" s="83">
        <v>43396</v>
      </c>
      <c r="D216" s="67" t="s">
        <v>260</v>
      </c>
      <c r="E216" s="66"/>
      <c r="F216" s="68">
        <v>0</v>
      </c>
      <c r="G216" s="67"/>
    </row>
    <row r="217" spans="1:7" ht="14.25" customHeight="1" x14ac:dyDescent="0.25">
      <c r="A217" s="6" t="s">
        <v>330</v>
      </c>
      <c r="B217" s="83" t="s">
        <v>262</v>
      </c>
      <c r="C217" s="83">
        <v>43397</v>
      </c>
      <c r="D217" s="67" t="s">
        <v>260</v>
      </c>
      <c r="E217" s="66"/>
      <c r="F217" s="68">
        <v>0</v>
      </c>
      <c r="G217" s="67"/>
    </row>
    <row r="218" spans="1:7" ht="14.25" customHeight="1" x14ac:dyDescent="0.25">
      <c r="A218" s="6" t="s">
        <v>330</v>
      </c>
      <c r="B218" s="83" t="s">
        <v>262</v>
      </c>
      <c r="C218" s="83">
        <v>43398</v>
      </c>
      <c r="D218" s="67" t="s">
        <v>182</v>
      </c>
      <c r="E218" s="66"/>
      <c r="F218" s="68">
        <v>151381.68</v>
      </c>
      <c r="G218" s="67" t="s">
        <v>82</v>
      </c>
    </row>
    <row r="219" spans="1:7" ht="14.25" customHeight="1" x14ac:dyDescent="0.25">
      <c r="A219" s="6" t="s">
        <v>330</v>
      </c>
      <c r="B219" s="83" t="s">
        <v>262</v>
      </c>
      <c r="C219" s="83">
        <v>43399</v>
      </c>
      <c r="D219" s="67" t="s">
        <v>555</v>
      </c>
      <c r="E219" s="66"/>
      <c r="F219" s="68">
        <v>220536.26</v>
      </c>
      <c r="G219" s="67" t="s">
        <v>82</v>
      </c>
    </row>
    <row r="220" spans="1:7" ht="14.25" customHeight="1" x14ac:dyDescent="0.25">
      <c r="A220" s="6" t="s">
        <v>330</v>
      </c>
      <c r="B220" s="83" t="s">
        <v>262</v>
      </c>
      <c r="C220" s="83">
        <v>43400</v>
      </c>
      <c r="D220" s="67" t="s">
        <v>556</v>
      </c>
      <c r="E220" s="66"/>
      <c r="F220" s="68">
        <v>284900.31</v>
      </c>
      <c r="G220" s="67" t="s">
        <v>82</v>
      </c>
    </row>
    <row r="221" spans="1:7" ht="14.25" customHeight="1" x14ac:dyDescent="0.25">
      <c r="A221" s="6" t="s">
        <v>330</v>
      </c>
      <c r="B221" s="83" t="s">
        <v>262</v>
      </c>
      <c r="C221" s="83">
        <v>43401</v>
      </c>
      <c r="D221" s="67" t="s">
        <v>557</v>
      </c>
      <c r="E221" s="66"/>
      <c r="F221" s="68">
        <v>572692.07999999996</v>
      </c>
      <c r="G221" s="67" t="s">
        <v>82</v>
      </c>
    </row>
    <row r="222" spans="1:7" ht="14.25" customHeight="1" x14ac:dyDescent="0.25">
      <c r="A222" s="6" t="s">
        <v>334</v>
      </c>
      <c r="B222" s="83" t="s">
        <v>262</v>
      </c>
      <c r="C222" s="83">
        <v>43402</v>
      </c>
      <c r="D222" s="67" t="s">
        <v>192</v>
      </c>
      <c r="E222" s="66"/>
      <c r="F222" s="68">
        <v>25383</v>
      </c>
      <c r="G222" s="67" t="s">
        <v>82</v>
      </c>
    </row>
    <row r="223" spans="1:7" ht="14.25" customHeight="1" x14ac:dyDescent="0.25">
      <c r="A223" s="6" t="s">
        <v>334</v>
      </c>
      <c r="B223" s="83" t="s">
        <v>262</v>
      </c>
      <c r="C223" s="83">
        <v>43403</v>
      </c>
      <c r="D223" s="67" t="s">
        <v>203</v>
      </c>
      <c r="E223" s="66"/>
      <c r="F223" s="68">
        <v>571500.48</v>
      </c>
      <c r="G223" s="67" t="s">
        <v>82</v>
      </c>
    </row>
    <row r="224" spans="1:7" ht="14.25" customHeight="1" x14ac:dyDescent="0.25">
      <c r="A224" s="6" t="s">
        <v>334</v>
      </c>
      <c r="B224" s="83" t="s">
        <v>262</v>
      </c>
      <c r="C224" s="83">
        <v>43404</v>
      </c>
      <c r="D224" s="67" t="s">
        <v>558</v>
      </c>
      <c r="E224" s="66"/>
      <c r="F224" s="68">
        <v>109730.65</v>
      </c>
      <c r="G224" s="67" t="s">
        <v>82</v>
      </c>
    </row>
    <row r="225" spans="1:7" ht="14.25" customHeight="1" x14ac:dyDescent="0.25">
      <c r="A225" s="6" t="s">
        <v>334</v>
      </c>
      <c r="B225" s="83" t="s">
        <v>262</v>
      </c>
      <c r="C225" s="83">
        <v>43405</v>
      </c>
      <c r="D225" s="67" t="s">
        <v>187</v>
      </c>
      <c r="E225" s="66"/>
      <c r="F225" s="68">
        <v>620121.69999999995</v>
      </c>
      <c r="G225" s="67" t="s">
        <v>82</v>
      </c>
    </row>
    <row r="226" spans="1:7" ht="14.25" customHeight="1" x14ac:dyDescent="0.25">
      <c r="A226" s="6" t="s">
        <v>334</v>
      </c>
      <c r="B226" s="83" t="s">
        <v>262</v>
      </c>
      <c r="C226" s="83">
        <v>43406</v>
      </c>
      <c r="D226" s="67" t="s">
        <v>461</v>
      </c>
      <c r="E226" s="66"/>
      <c r="F226" s="68">
        <v>73106.05</v>
      </c>
      <c r="G226" s="67" t="s">
        <v>82</v>
      </c>
    </row>
    <row r="227" spans="1:7" ht="14.25" customHeight="1" x14ac:dyDescent="0.25">
      <c r="A227" s="6" t="s">
        <v>334</v>
      </c>
      <c r="B227" s="83" t="s">
        <v>262</v>
      </c>
      <c r="C227" s="83">
        <v>43407</v>
      </c>
      <c r="D227" s="67" t="s">
        <v>559</v>
      </c>
      <c r="E227" s="66"/>
      <c r="F227" s="68">
        <v>128763.2</v>
      </c>
      <c r="G227" s="67" t="s">
        <v>82</v>
      </c>
    </row>
    <row r="228" spans="1:7" ht="14.25" customHeight="1" x14ac:dyDescent="0.25">
      <c r="A228" s="6" t="s">
        <v>334</v>
      </c>
      <c r="B228" s="83" t="s">
        <v>262</v>
      </c>
      <c r="C228" s="83">
        <v>43408</v>
      </c>
      <c r="D228" s="67" t="s">
        <v>560</v>
      </c>
      <c r="E228" s="66"/>
      <c r="F228" s="68">
        <v>978486.94</v>
      </c>
      <c r="G228" s="67" t="s">
        <v>82</v>
      </c>
    </row>
    <row r="229" spans="1:7" ht="14.25" customHeight="1" x14ac:dyDescent="0.25">
      <c r="A229" s="6" t="s">
        <v>334</v>
      </c>
      <c r="B229" s="83" t="s">
        <v>262</v>
      </c>
      <c r="C229" s="83">
        <v>43409</v>
      </c>
      <c r="D229" s="67" t="s">
        <v>260</v>
      </c>
      <c r="E229" s="66"/>
      <c r="F229" s="68">
        <v>0</v>
      </c>
      <c r="G229" s="67"/>
    </row>
    <row r="230" spans="1:7" ht="14.25" customHeight="1" x14ac:dyDescent="0.25">
      <c r="A230" s="6" t="s">
        <v>334</v>
      </c>
      <c r="B230" s="83" t="s">
        <v>262</v>
      </c>
      <c r="C230" s="83">
        <v>43410</v>
      </c>
      <c r="D230" s="67" t="s">
        <v>194</v>
      </c>
      <c r="E230" s="66"/>
      <c r="F230" s="68">
        <v>50766</v>
      </c>
      <c r="G230" s="67" t="s">
        <v>82</v>
      </c>
    </row>
    <row r="231" spans="1:7" ht="14.25" customHeight="1" x14ac:dyDescent="0.25">
      <c r="A231" s="6" t="s">
        <v>334</v>
      </c>
      <c r="B231" s="83" t="s">
        <v>262</v>
      </c>
      <c r="C231" s="83">
        <v>43411</v>
      </c>
      <c r="D231" s="67" t="s">
        <v>260</v>
      </c>
      <c r="E231" s="66"/>
      <c r="F231" s="68">
        <v>0</v>
      </c>
      <c r="G231" s="67"/>
    </row>
    <row r="232" spans="1:7" ht="14.25" customHeight="1" x14ac:dyDescent="0.25">
      <c r="A232" s="6" t="s">
        <v>334</v>
      </c>
      <c r="B232" s="83" t="s">
        <v>262</v>
      </c>
      <c r="C232" s="83">
        <v>43412</v>
      </c>
      <c r="D232" s="67" t="s">
        <v>561</v>
      </c>
      <c r="E232" s="66"/>
      <c r="F232" s="68">
        <v>101223.44</v>
      </c>
      <c r="G232" s="67" t="s">
        <v>82</v>
      </c>
    </row>
    <row r="233" spans="1:7" ht="14.25" customHeight="1" x14ac:dyDescent="0.25">
      <c r="A233" s="6" t="s">
        <v>334</v>
      </c>
      <c r="B233" s="83" t="s">
        <v>262</v>
      </c>
      <c r="C233" s="83">
        <v>43413</v>
      </c>
      <c r="D233" s="67" t="s">
        <v>183</v>
      </c>
      <c r="E233" s="66"/>
      <c r="F233" s="68">
        <v>349466.66</v>
      </c>
      <c r="G233" s="67" t="s">
        <v>82</v>
      </c>
    </row>
    <row r="234" spans="1:7" ht="14.25" customHeight="1" x14ac:dyDescent="0.25">
      <c r="A234" s="6" t="s">
        <v>334</v>
      </c>
      <c r="B234" s="83" t="s">
        <v>262</v>
      </c>
      <c r="C234" s="83">
        <v>43414</v>
      </c>
      <c r="D234" s="67" t="s">
        <v>562</v>
      </c>
      <c r="E234" s="66"/>
      <c r="F234" s="68">
        <v>20857.84</v>
      </c>
      <c r="G234" s="67" t="s">
        <v>82</v>
      </c>
    </row>
    <row r="235" spans="1:7" ht="14.25" customHeight="1" x14ac:dyDescent="0.25">
      <c r="A235" s="6" t="s">
        <v>334</v>
      </c>
      <c r="B235" s="83" t="s">
        <v>262</v>
      </c>
      <c r="C235" s="83">
        <v>43415</v>
      </c>
      <c r="D235" s="67" t="s">
        <v>563</v>
      </c>
      <c r="E235" s="66"/>
      <c r="F235" s="68">
        <v>21192.3</v>
      </c>
      <c r="G235" s="67" t="s">
        <v>82</v>
      </c>
    </row>
    <row r="236" spans="1:7" ht="14.25" customHeight="1" x14ac:dyDescent="0.25">
      <c r="A236" s="6" t="s">
        <v>334</v>
      </c>
      <c r="B236" s="83" t="s">
        <v>262</v>
      </c>
      <c r="C236" s="83">
        <v>43416</v>
      </c>
      <c r="D236" s="67" t="s">
        <v>207</v>
      </c>
      <c r="E236" s="66"/>
      <c r="F236" s="68">
        <v>113662.98</v>
      </c>
      <c r="G236" s="67" t="s">
        <v>82</v>
      </c>
    </row>
    <row r="237" spans="1:7" ht="14.25" customHeight="1" x14ac:dyDescent="0.25">
      <c r="A237" s="6" t="s">
        <v>334</v>
      </c>
      <c r="B237" s="83" t="s">
        <v>262</v>
      </c>
      <c r="C237" s="83">
        <v>43417</v>
      </c>
      <c r="D237" s="67" t="s">
        <v>260</v>
      </c>
      <c r="E237" s="66"/>
      <c r="F237" s="68">
        <v>0</v>
      </c>
      <c r="G237" s="67"/>
    </row>
    <row r="238" spans="1:7" ht="14.25" customHeight="1" x14ac:dyDescent="0.25">
      <c r="A238" s="6" t="s">
        <v>334</v>
      </c>
      <c r="B238" s="83" t="s">
        <v>262</v>
      </c>
      <c r="C238" s="83">
        <v>43418</v>
      </c>
      <c r="D238" s="67" t="s">
        <v>260</v>
      </c>
      <c r="E238" s="66"/>
      <c r="F238" s="68">
        <v>0</v>
      </c>
      <c r="G238" s="67"/>
    </row>
    <row r="239" spans="1:7" ht="14.25" customHeight="1" x14ac:dyDescent="0.25">
      <c r="A239" s="83"/>
      <c r="B239" s="83" t="s">
        <v>262</v>
      </c>
      <c r="C239" s="83">
        <v>43419</v>
      </c>
      <c r="D239" s="67" t="s">
        <v>189</v>
      </c>
      <c r="E239" s="66"/>
      <c r="F239" s="68">
        <v>111536.7</v>
      </c>
      <c r="G239" s="67" t="s">
        <v>82</v>
      </c>
    </row>
    <row r="240" spans="1:7" ht="14.25" customHeight="1" x14ac:dyDescent="0.25">
      <c r="A240" s="83"/>
      <c r="B240" s="83"/>
      <c r="C240" s="83"/>
      <c r="D240" s="12" t="s">
        <v>77</v>
      </c>
      <c r="E240" s="90"/>
      <c r="F240" s="86">
        <f>SUM(F203:F239)</f>
        <v>5522686.5200000005</v>
      </c>
      <c r="G240" s="67"/>
    </row>
    <row r="241" spans="1:8" ht="14.25" customHeight="1" x14ac:dyDescent="0.25">
      <c r="A241" s="83"/>
      <c r="B241" s="83"/>
      <c r="C241" s="83"/>
      <c r="D241" s="12" t="s">
        <v>65</v>
      </c>
      <c r="E241" s="90">
        <f>E202</f>
        <v>54276516.709999993</v>
      </c>
      <c r="F241" s="86">
        <f>F202+F240</f>
        <v>16048752.890000001</v>
      </c>
      <c r="G241" s="67"/>
    </row>
    <row r="242" spans="1:8" ht="14.25" customHeight="1" x14ac:dyDescent="0.25">
      <c r="A242" s="83"/>
      <c r="B242" s="83"/>
      <c r="C242" s="83"/>
      <c r="D242" s="12" t="s">
        <v>62</v>
      </c>
      <c r="E242" s="90">
        <f>E241</f>
        <v>54276516.709999993</v>
      </c>
      <c r="F242" s="86">
        <f>F241</f>
        <v>16048752.890000001</v>
      </c>
      <c r="G242" s="67"/>
    </row>
    <row r="243" spans="1:8" ht="14.25" customHeight="1" x14ac:dyDescent="0.25">
      <c r="A243" s="6" t="s">
        <v>334</v>
      </c>
      <c r="B243" s="83" t="s">
        <v>262</v>
      </c>
      <c r="C243" s="83">
        <v>43420</v>
      </c>
      <c r="D243" s="67" t="s">
        <v>196</v>
      </c>
      <c r="E243" s="90"/>
      <c r="F243" s="68">
        <v>130884.23</v>
      </c>
      <c r="G243" s="67" t="s">
        <v>82</v>
      </c>
    </row>
    <row r="244" spans="1:8" ht="14.25" customHeight="1" x14ac:dyDescent="0.25">
      <c r="A244" s="6" t="s">
        <v>334</v>
      </c>
      <c r="B244" s="83" t="s">
        <v>262</v>
      </c>
      <c r="C244" s="83">
        <v>43421</v>
      </c>
      <c r="D244" s="67" t="s">
        <v>573</v>
      </c>
      <c r="E244" s="90"/>
      <c r="F244" s="68">
        <v>45064.9</v>
      </c>
      <c r="G244" s="67" t="s">
        <v>82</v>
      </c>
    </row>
    <row r="245" spans="1:8" ht="14.25" customHeight="1" x14ac:dyDescent="0.25">
      <c r="A245" s="6" t="s">
        <v>334</v>
      </c>
      <c r="B245" s="83" t="s">
        <v>262</v>
      </c>
      <c r="C245" s="83">
        <v>43422</v>
      </c>
      <c r="D245" s="67" t="s">
        <v>197</v>
      </c>
      <c r="E245" s="90"/>
      <c r="F245" s="68">
        <v>14181.08</v>
      </c>
      <c r="G245" s="67" t="s">
        <v>82</v>
      </c>
    </row>
    <row r="246" spans="1:8" ht="14.25" customHeight="1" x14ac:dyDescent="0.25">
      <c r="A246" s="6" t="s">
        <v>334</v>
      </c>
      <c r="B246" s="83" t="s">
        <v>262</v>
      </c>
      <c r="C246" s="83">
        <v>43423</v>
      </c>
      <c r="D246" s="67" t="s">
        <v>260</v>
      </c>
      <c r="E246" s="90"/>
      <c r="F246" s="68">
        <v>0</v>
      </c>
      <c r="G246" s="67"/>
    </row>
    <row r="247" spans="1:8" ht="14.25" customHeight="1" x14ac:dyDescent="0.25">
      <c r="A247" s="6" t="s">
        <v>334</v>
      </c>
      <c r="B247" s="83" t="s">
        <v>262</v>
      </c>
      <c r="C247" s="83">
        <v>43424</v>
      </c>
      <c r="D247" s="67" t="s">
        <v>199</v>
      </c>
      <c r="E247" s="90"/>
      <c r="F247" s="68">
        <v>44954.400000000001</v>
      </c>
      <c r="G247" s="67" t="s">
        <v>82</v>
      </c>
    </row>
    <row r="248" spans="1:8" ht="14.25" customHeight="1" x14ac:dyDescent="0.25">
      <c r="A248" s="6" t="s">
        <v>334</v>
      </c>
      <c r="B248" s="83" t="s">
        <v>262</v>
      </c>
      <c r="C248" s="83">
        <v>43425</v>
      </c>
      <c r="D248" s="67" t="s">
        <v>575</v>
      </c>
      <c r="E248" s="90"/>
      <c r="F248" s="86">
        <v>0</v>
      </c>
      <c r="G248" s="67" t="s">
        <v>82</v>
      </c>
      <c r="H248" s="166">
        <v>556681.39</v>
      </c>
    </row>
    <row r="249" spans="1:8" ht="14.25" customHeight="1" x14ac:dyDescent="0.25">
      <c r="A249" s="6" t="s">
        <v>334</v>
      </c>
      <c r="B249" s="83" t="s">
        <v>262</v>
      </c>
      <c r="C249" s="83">
        <v>43426</v>
      </c>
      <c r="D249" s="67" t="s">
        <v>191</v>
      </c>
      <c r="E249" s="90"/>
      <c r="F249" s="68">
        <v>84610.1</v>
      </c>
      <c r="G249" s="67" t="s">
        <v>82</v>
      </c>
    </row>
    <row r="250" spans="1:8" ht="14.25" customHeight="1" x14ac:dyDescent="0.25">
      <c r="A250" s="6" t="s">
        <v>334</v>
      </c>
      <c r="B250" s="83" t="s">
        <v>262</v>
      </c>
      <c r="C250" s="83">
        <v>43427</v>
      </c>
      <c r="D250" s="67" t="s">
        <v>51</v>
      </c>
      <c r="E250" s="90"/>
      <c r="F250" s="68">
        <v>870616.05</v>
      </c>
      <c r="G250" s="67" t="s">
        <v>82</v>
      </c>
    </row>
    <row r="251" spans="1:8" ht="14.25" customHeight="1" x14ac:dyDescent="0.25">
      <c r="A251" s="6" t="s">
        <v>334</v>
      </c>
      <c r="B251" s="83" t="s">
        <v>262</v>
      </c>
      <c r="C251" s="83">
        <v>43428</v>
      </c>
      <c r="D251" s="67" t="s">
        <v>581</v>
      </c>
      <c r="E251" s="90"/>
      <c r="F251" s="68">
        <v>272411.17</v>
      </c>
      <c r="G251" s="67" t="s">
        <v>82</v>
      </c>
    </row>
    <row r="252" spans="1:8" ht="14.25" customHeight="1" x14ac:dyDescent="0.25">
      <c r="A252" s="6" t="s">
        <v>329</v>
      </c>
      <c r="B252" s="83" t="s">
        <v>262</v>
      </c>
      <c r="C252" s="83">
        <v>43429</v>
      </c>
      <c r="D252" s="67" t="s">
        <v>188</v>
      </c>
      <c r="E252" s="90"/>
      <c r="F252" s="68">
        <v>27517.119999999999</v>
      </c>
      <c r="G252" s="67" t="s">
        <v>82</v>
      </c>
    </row>
    <row r="253" spans="1:8" ht="14.25" customHeight="1" x14ac:dyDescent="0.25">
      <c r="A253" s="6" t="s">
        <v>329</v>
      </c>
      <c r="B253" s="83" t="s">
        <v>262</v>
      </c>
      <c r="C253" s="83">
        <v>43430</v>
      </c>
      <c r="D253" s="67" t="s">
        <v>201</v>
      </c>
      <c r="E253" s="90"/>
      <c r="F253" s="68">
        <v>337877.47</v>
      </c>
      <c r="G253" s="67" t="s">
        <v>82</v>
      </c>
    </row>
    <row r="254" spans="1:8" ht="14.25" customHeight="1" x14ac:dyDescent="0.25">
      <c r="A254" s="6" t="s">
        <v>329</v>
      </c>
      <c r="B254" s="83" t="s">
        <v>262</v>
      </c>
      <c r="C254" s="83">
        <v>43431</v>
      </c>
      <c r="D254" s="67" t="s">
        <v>582</v>
      </c>
      <c r="E254" s="90"/>
      <c r="F254" s="68">
        <v>6500</v>
      </c>
      <c r="G254" s="67" t="s">
        <v>596</v>
      </c>
    </row>
    <row r="255" spans="1:8" ht="14.25" customHeight="1" x14ac:dyDescent="0.25">
      <c r="A255" s="6" t="s">
        <v>329</v>
      </c>
      <c r="B255" s="83" t="s">
        <v>262</v>
      </c>
      <c r="C255" s="83">
        <v>43432</v>
      </c>
      <c r="D255" s="67" t="s">
        <v>135</v>
      </c>
      <c r="E255" s="90"/>
      <c r="F255" s="68">
        <v>14409.14</v>
      </c>
      <c r="G255" s="67" t="s">
        <v>587</v>
      </c>
    </row>
    <row r="256" spans="1:8" ht="14.25" customHeight="1" x14ac:dyDescent="0.25">
      <c r="A256" s="6" t="s">
        <v>334</v>
      </c>
      <c r="B256" s="83" t="s">
        <v>262</v>
      </c>
      <c r="C256" s="83">
        <v>43433</v>
      </c>
      <c r="D256" s="67" t="s">
        <v>211</v>
      </c>
      <c r="E256" s="90"/>
      <c r="F256" s="68">
        <v>38650.01</v>
      </c>
      <c r="G256" s="67" t="s">
        <v>82</v>
      </c>
    </row>
    <row r="257" spans="1:7" ht="14.25" customHeight="1" x14ac:dyDescent="0.25">
      <c r="A257" s="6" t="s">
        <v>334</v>
      </c>
      <c r="B257" s="83" t="s">
        <v>262</v>
      </c>
      <c r="C257" s="83">
        <v>43434</v>
      </c>
      <c r="D257" s="67" t="s">
        <v>210</v>
      </c>
      <c r="E257" s="90"/>
      <c r="F257" s="68">
        <v>36648.660000000003</v>
      </c>
      <c r="G257" s="67" t="s">
        <v>82</v>
      </c>
    </row>
    <row r="258" spans="1:7" ht="14.25" customHeight="1" x14ac:dyDescent="0.25">
      <c r="A258" s="6" t="s">
        <v>329</v>
      </c>
      <c r="B258" s="83" t="s">
        <v>262</v>
      </c>
      <c r="C258" s="83">
        <v>43435</v>
      </c>
      <c r="D258" s="67" t="s">
        <v>169</v>
      </c>
      <c r="E258" s="90"/>
      <c r="F258" s="68">
        <v>6624</v>
      </c>
      <c r="G258" s="67" t="s">
        <v>597</v>
      </c>
    </row>
    <row r="259" spans="1:7" ht="14.25" customHeight="1" x14ac:dyDescent="0.25">
      <c r="A259" s="6" t="s">
        <v>329</v>
      </c>
      <c r="B259" s="83" t="s">
        <v>262</v>
      </c>
      <c r="C259" s="83">
        <v>43436</v>
      </c>
      <c r="D259" s="67" t="s">
        <v>583</v>
      </c>
      <c r="E259" s="90"/>
      <c r="F259" s="68">
        <v>307610.42</v>
      </c>
      <c r="G259" s="67" t="s">
        <v>597</v>
      </c>
    </row>
    <row r="260" spans="1:7" ht="14.25" customHeight="1" x14ac:dyDescent="0.25">
      <c r="A260" s="6" t="s">
        <v>329</v>
      </c>
      <c r="B260" s="83" t="s">
        <v>262</v>
      </c>
      <c r="C260" s="83">
        <v>43437</v>
      </c>
      <c r="D260" s="67" t="s">
        <v>584</v>
      </c>
      <c r="E260" s="90"/>
      <c r="F260" s="68">
        <v>1000</v>
      </c>
      <c r="G260" s="67" t="s">
        <v>597</v>
      </c>
    </row>
    <row r="261" spans="1:7" ht="14.25" customHeight="1" x14ac:dyDescent="0.25">
      <c r="A261" s="6" t="s">
        <v>329</v>
      </c>
      <c r="B261" s="83" t="s">
        <v>262</v>
      </c>
      <c r="C261" s="83">
        <v>43438</v>
      </c>
      <c r="D261" s="67" t="s">
        <v>56</v>
      </c>
      <c r="E261" s="90"/>
      <c r="F261" s="68">
        <v>5180</v>
      </c>
      <c r="G261" s="67" t="s">
        <v>597</v>
      </c>
    </row>
    <row r="262" spans="1:7" ht="14.25" customHeight="1" x14ac:dyDescent="0.25">
      <c r="A262" s="6" t="s">
        <v>329</v>
      </c>
      <c r="B262" s="83" t="s">
        <v>262</v>
      </c>
      <c r="C262" s="83">
        <v>43439</v>
      </c>
      <c r="D262" s="67" t="s">
        <v>120</v>
      </c>
      <c r="E262" s="90"/>
      <c r="F262" s="68">
        <v>10200.959999999999</v>
      </c>
      <c r="G262" s="67" t="s">
        <v>598</v>
      </c>
    </row>
    <row r="263" spans="1:7" ht="14.25" customHeight="1" x14ac:dyDescent="0.25">
      <c r="A263" s="6" t="s">
        <v>329</v>
      </c>
      <c r="B263" s="83" t="s">
        <v>262</v>
      </c>
      <c r="C263" s="83">
        <v>43440</v>
      </c>
      <c r="D263" s="67" t="s">
        <v>260</v>
      </c>
      <c r="E263" s="90"/>
      <c r="F263" s="68">
        <v>0</v>
      </c>
      <c r="G263" s="67"/>
    </row>
    <row r="264" spans="1:7" ht="14.25" customHeight="1" x14ac:dyDescent="0.25">
      <c r="A264" s="6" t="s">
        <v>329</v>
      </c>
      <c r="B264" s="83" t="s">
        <v>262</v>
      </c>
      <c r="C264" s="83">
        <v>43441</v>
      </c>
      <c r="D264" s="67" t="s">
        <v>585</v>
      </c>
      <c r="E264" s="90"/>
      <c r="F264" s="68">
        <v>5000</v>
      </c>
      <c r="G264" s="67" t="s">
        <v>83</v>
      </c>
    </row>
    <row r="265" spans="1:7" ht="14.25" customHeight="1" x14ac:dyDescent="0.25">
      <c r="A265" s="6" t="s">
        <v>329</v>
      </c>
      <c r="B265" s="83" t="s">
        <v>262</v>
      </c>
      <c r="C265" s="83">
        <v>43442</v>
      </c>
      <c r="D265" s="67" t="s">
        <v>260</v>
      </c>
      <c r="E265" s="90"/>
      <c r="F265" s="68">
        <v>0</v>
      </c>
      <c r="G265" s="67"/>
    </row>
    <row r="266" spans="1:7" ht="14.25" customHeight="1" x14ac:dyDescent="0.25">
      <c r="A266" s="6" t="s">
        <v>329</v>
      </c>
      <c r="B266" s="83" t="s">
        <v>262</v>
      </c>
      <c r="C266" s="83">
        <v>43443</v>
      </c>
      <c r="D266" s="67" t="s">
        <v>586</v>
      </c>
      <c r="E266" s="90"/>
      <c r="F266" s="68">
        <v>13498.96</v>
      </c>
      <c r="G266" s="67" t="s">
        <v>598</v>
      </c>
    </row>
    <row r="267" spans="1:7" ht="14.25" customHeight="1" x14ac:dyDescent="0.25">
      <c r="A267" s="6" t="s">
        <v>333</v>
      </c>
      <c r="B267" s="83" t="s">
        <v>262</v>
      </c>
      <c r="C267" s="83">
        <v>43444</v>
      </c>
      <c r="D267" s="67" t="s">
        <v>593</v>
      </c>
      <c r="E267" s="90"/>
      <c r="F267" s="68">
        <v>38000</v>
      </c>
      <c r="G267" s="67" t="s">
        <v>599</v>
      </c>
    </row>
    <row r="268" spans="1:7" ht="14.25" customHeight="1" x14ac:dyDescent="0.25">
      <c r="A268" s="6" t="s">
        <v>329</v>
      </c>
      <c r="B268" s="83" t="s">
        <v>262</v>
      </c>
      <c r="C268" s="83">
        <v>43445</v>
      </c>
      <c r="D268" s="67" t="s">
        <v>585</v>
      </c>
      <c r="E268" s="90"/>
      <c r="F268" s="68">
        <v>2500</v>
      </c>
      <c r="G268" s="67" t="s">
        <v>250</v>
      </c>
    </row>
    <row r="269" spans="1:7" ht="14.25" customHeight="1" x14ac:dyDescent="0.25">
      <c r="A269" s="6" t="s">
        <v>329</v>
      </c>
      <c r="B269" s="83" t="s">
        <v>262</v>
      </c>
      <c r="C269" s="83">
        <v>43446</v>
      </c>
      <c r="D269" s="67" t="s">
        <v>260</v>
      </c>
      <c r="E269" s="90"/>
      <c r="F269" s="68">
        <v>0</v>
      </c>
      <c r="G269" s="67"/>
    </row>
    <row r="270" spans="1:7" ht="14.25" customHeight="1" x14ac:dyDescent="0.25">
      <c r="A270" s="6" t="s">
        <v>329</v>
      </c>
      <c r="B270" s="83" t="s">
        <v>262</v>
      </c>
      <c r="C270" s="83">
        <v>43447</v>
      </c>
      <c r="D270" s="67" t="s">
        <v>260</v>
      </c>
      <c r="E270" s="90"/>
      <c r="F270" s="68">
        <v>0</v>
      </c>
      <c r="G270" s="67"/>
    </row>
    <row r="271" spans="1:7" ht="14.25" customHeight="1" x14ac:dyDescent="0.25">
      <c r="A271" s="6" t="s">
        <v>334</v>
      </c>
      <c r="B271" s="83" t="s">
        <v>262</v>
      </c>
      <c r="C271" s="83">
        <v>43448</v>
      </c>
      <c r="D271" s="67" t="s">
        <v>213</v>
      </c>
      <c r="E271" s="90"/>
      <c r="F271" s="68">
        <v>132106.5</v>
      </c>
      <c r="G271" s="67" t="s">
        <v>82</v>
      </c>
    </row>
    <row r="272" spans="1:7" ht="14.25" customHeight="1" x14ac:dyDescent="0.25">
      <c r="A272" s="6" t="s">
        <v>334</v>
      </c>
      <c r="B272" s="83" t="s">
        <v>262</v>
      </c>
      <c r="C272" s="83">
        <v>43449</v>
      </c>
      <c r="D272" s="67" t="s">
        <v>190</v>
      </c>
      <c r="E272" s="90"/>
      <c r="F272" s="68">
        <v>727365.65</v>
      </c>
      <c r="G272" s="67" t="s">
        <v>82</v>
      </c>
    </row>
    <row r="273" spans="1:7" ht="14.25" customHeight="1" x14ac:dyDescent="0.25">
      <c r="A273" s="6" t="s">
        <v>334</v>
      </c>
      <c r="B273" s="83" t="s">
        <v>262</v>
      </c>
      <c r="C273" s="83">
        <v>43450</v>
      </c>
      <c r="D273" s="67" t="s">
        <v>181</v>
      </c>
      <c r="E273" s="90"/>
      <c r="F273" s="68">
        <v>40383</v>
      </c>
      <c r="G273" s="67" t="s">
        <v>82</v>
      </c>
    </row>
    <row r="274" spans="1:7" ht="14.25" customHeight="1" x14ac:dyDescent="0.25">
      <c r="A274" s="6" t="s">
        <v>334</v>
      </c>
      <c r="B274" s="83" t="s">
        <v>262</v>
      </c>
      <c r="C274" s="83">
        <v>43451</v>
      </c>
      <c r="D274" s="67" t="s">
        <v>200</v>
      </c>
      <c r="E274" s="90"/>
      <c r="F274" s="68">
        <v>366744.12</v>
      </c>
      <c r="G274" s="67" t="s">
        <v>82</v>
      </c>
    </row>
    <row r="275" spans="1:7" ht="14.25" customHeight="1" x14ac:dyDescent="0.25">
      <c r="A275" s="6" t="s">
        <v>334</v>
      </c>
      <c r="B275" s="83" t="s">
        <v>262</v>
      </c>
      <c r="C275" s="83">
        <v>43452</v>
      </c>
      <c r="D275" s="67" t="s">
        <v>205</v>
      </c>
      <c r="E275" s="90"/>
      <c r="F275" s="68">
        <v>20401.919999999998</v>
      </c>
      <c r="G275" s="67" t="s">
        <v>82</v>
      </c>
    </row>
    <row r="276" spans="1:7" ht="14.25" customHeight="1" x14ac:dyDescent="0.25">
      <c r="A276" s="83"/>
      <c r="B276" s="83"/>
      <c r="C276" s="83"/>
      <c r="D276" s="12" t="s">
        <v>77</v>
      </c>
      <c r="E276" s="90"/>
      <c r="F276" s="86">
        <f>SUM(F243:F275)</f>
        <v>3600939.86</v>
      </c>
      <c r="G276" s="67"/>
    </row>
    <row r="277" spans="1:7" ht="14.25" customHeight="1" x14ac:dyDescent="0.25">
      <c r="A277" s="83"/>
      <c r="B277" s="83"/>
      <c r="C277" s="83"/>
      <c r="D277" s="12" t="s">
        <v>65</v>
      </c>
      <c r="E277" s="90">
        <f>E238</f>
        <v>0</v>
      </c>
      <c r="F277" s="86">
        <f>F242+F276</f>
        <v>19649692.75</v>
      </c>
      <c r="G277" s="67"/>
    </row>
    <row r="278" spans="1:7" ht="14.25" customHeight="1" x14ac:dyDescent="0.25">
      <c r="A278" s="83"/>
      <c r="B278" s="83"/>
      <c r="C278" s="83"/>
      <c r="D278" s="12" t="s">
        <v>62</v>
      </c>
      <c r="E278" s="90">
        <f>E277</f>
        <v>0</v>
      </c>
      <c r="F278" s="86">
        <f>F277</f>
        <v>19649692.75</v>
      </c>
      <c r="G278" s="67"/>
    </row>
    <row r="279" spans="1:7" ht="14.25" customHeight="1" x14ac:dyDescent="0.25">
      <c r="A279" s="6" t="s">
        <v>334</v>
      </c>
      <c r="B279" s="83" t="s">
        <v>262</v>
      </c>
      <c r="C279" s="83">
        <v>43453</v>
      </c>
      <c r="D279" s="67" t="s">
        <v>590</v>
      </c>
      <c r="E279" s="66"/>
      <c r="F279" s="68">
        <v>3000</v>
      </c>
      <c r="G279" s="67" t="s">
        <v>232</v>
      </c>
    </row>
    <row r="280" spans="1:7" ht="14.25" customHeight="1" x14ac:dyDescent="0.25">
      <c r="A280" s="6" t="s">
        <v>334</v>
      </c>
      <c r="B280" s="83" t="s">
        <v>262</v>
      </c>
      <c r="C280" s="83">
        <v>43454</v>
      </c>
      <c r="D280" s="67" t="s">
        <v>591</v>
      </c>
      <c r="E280" s="66"/>
      <c r="F280" s="68">
        <v>26950</v>
      </c>
      <c r="G280" s="67" t="s">
        <v>597</v>
      </c>
    </row>
    <row r="281" spans="1:7" ht="14.25" customHeight="1" x14ac:dyDescent="0.25">
      <c r="A281" s="6" t="s">
        <v>334</v>
      </c>
      <c r="B281" s="83" t="s">
        <v>262</v>
      </c>
      <c r="C281" s="83">
        <v>43455</v>
      </c>
      <c r="D281" s="67" t="s">
        <v>260</v>
      </c>
      <c r="E281" s="66"/>
      <c r="F281" s="68">
        <v>0</v>
      </c>
      <c r="G281" s="67"/>
    </row>
    <row r="282" spans="1:7" ht="14.25" customHeight="1" x14ac:dyDescent="0.25">
      <c r="A282" s="6" t="s">
        <v>334</v>
      </c>
      <c r="B282" s="83" t="s">
        <v>262</v>
      </c>
      <c r="C282" s="83">
        <v>43456</v>
      </c>
      <c r="D282" s="67" t="s">
        <v>472</v>
      </c>
      <c r="E282" s="66"/>
      <c r="F282" s="68">
        <v>43413.279999999999</v>
      </c>
      <c r="G282" s="67" t="s">
        <v>82</v>
      </c>
    </row>
    <row r="283" spans="1:7" ht="14.25" customHeight="1" x14ac:dyDescent="0.25">
      <c r="A283" s="6" t="s">
        <v>334</v>
      </c>
      <c r="B283" s="83" t="s">
        <v>262</v>
      </c>
      <c r="C283" s="83">
        <v>43457</v>
      </c>
      <c r="D283" s="67" t="s">
        <v>574</v>
      </c>
      <c r="E283" s="66"/>
      <c r="F283" s="68">
        <v>563823.68000000005</v>
      </c>
      <c r="G283" s="67" t="s">
        <v>82</v>
      </c>
    </row>
    <row r="284" spans="1:7" ht="14.25" customHeight="1" x14ac:dyDescent="0.25">
      <c r="A284" s="6" t="s">
        <v>334</v>
      </c>
      <c r="B284" s="83" t="s">
        <v>262</v>
      </c>
      <c r="C284" s="83">
        <v>43458</v>
      </c>
      <c r="D284" s="67" t="s">
        <v>588</v>
      </c>
      <c r="E284" s="66"/>
      <c r="F284" s="68">
        <v>60077.59</v>
      </c>
      <c r="G284" s="67" t="s">
        <v>82</v>
      </c>
    </row>
    <row r="285" spans="1:7" ht="14.25" customHeight="1" x14ac:dyDescent="0.25">
      <c r="A285" s="6" t="s">
        <v>334</v>
      </c>
      <c r="B285" s="83" t="s">
        <v>262</v>
      </c>
      <c r="C285" s="83">
        <v>43459</v>
      </c>
      <c r="D285" s="67" t="s">
        <v>392</v>
      </c>
      <c r="E285" s="66"/>
      <c r="F285" s="86">
        <v>28500</v>
      </c>
      <c r="G285" s="67" t="s">
        <v>589</v>
      </c>
    </row>
    <row r="286" spans="1:7" ht="14.25" customHeight="1" x14ac:dyDescent="0.25">
      <c r="A286" s="6" t="s">
        <v>331</v>
      </c>
      <c r="B286" s="83" t="s">
        <v>262</v>
      </c>
      <c r="C286" s="83">
        <v>43460</v>
      </c>
      <c r="D286" s="67" t="s">
        <v>48</v>
      </c>
      <c r="E286" s="66"/>
      <c r="F286" s="68">
        <v>2203192.09</v>
      </c>
      <c r="G286" s="67" t="s">
        <v>600</v>
      </c>
    </row>
    <row r="287" spans="1:7" ht="14.25" customHeight="1" x14ac:dyDescent="0.25">
      <c r="A287" s="6" t="s">
        <v>329</v>
      </c>
      <c r="B287" s="83" t="s">
        <v>262</v>
      </c>
      <c r="C287" s="83">
        <v>43461</v>
      </c>
      <c r="D287" s="67" t="s">
        <v>592</v>
      </c>
      <c r="E287" s="66"/>
      <c r="F287" s="68">
        <v>25922.99</v>
      </c>
      <c r="G287" s="67" t="s">
        <v>601</v>
      </c>
    </row>
    <row r="288" spans="1:7" ht="14.25" customHeight="1" x14ac:dyDescent="0.25">
      <c r="A288" s="6" t="s">
        <v>329</v>
      </c>
      <c r="B288" s="83" t="s">
        <v>262</v>
      </c>
      <c r="C288" s="83">
        <v>43462</v>
      </c>
      <c r="D288" s="67" t="s">
        <v>135</v>
      </c>
      <c r="E288" s="66"/>
      <c r="F288" s="68">
        <v>2000</v>
      </c>
      <c r="G288" s="67" t="s">
        <v>579</v>
      </c>
    </row>
    <row r="289" spans="1:7" ht="14.25" customHeight="1" x14ac:dyDescent="0.25">
      <c r="A289" s="6" t="s">
        <v>329</v>
      </c>
      <c r="B289" s="83" t="s">
        <v>262</v>
      </c>
      <c r="C289" s="83">
        <v>43463</v>
      </c>
      <c r="D289" s="67" t="s">
        <v>560</v>
      </c>
      <c r="E289" s="66"/>
      <c r="F289" s="68">
        <v>2010</v>
      </c>
      <c r="G289" s="67" t="s">
        <v>580</v>
      </c>
    </row>
    <row r="290" spans="1:7" ht="14.25" customHeight="1" x14ac:dyDescent="0.25">
      <c r="A290" s="6" t="s">
        <v>329</v>
      </c>
      <c r="B290" s="83" t="s">
        <v>262</v>
      </c>
      <c r="C290" s="83">
        <v>43464</v>
      </c>
      <c r="D290" s="67" t="s">
        <v>206</v>
      </c>
      <c r="E290" s="66"/>
      <c r="F290" s="68">
        <v>1927.96</v>
      </c>
      <c r="G290" s="67" t="s">
        <v>95</v>
      </c>
    </row>
    <row r="291" spans="1:7" ht="14.25" customHeight="1" x14ac:dyDescent="0.25">
      <c r="A291" s="6" t="s">
        <v>329</v>
      </c>
      <c r="B291" s="83" t="s">
        <v>262</v>
      </c>
      <c r="C291" s="83">
        <v>43465</v>
      </c>
      <c r="D291" s="67" t="s">
        <v>491</v>
      </c>
      <c r="E291" s="66"/>
      <c r="F291" s="68">
        <v>1007.93</v>
      </c>
      <c r="G291" s="67" t="s">
        <v>95</v>
      </c>
    </row>
    <row r="292" spans="1:7" s="112" customFormat="1" ht="14.25" customHeight="1" x14ac:dyDescent="0.25">
      <c r="A292" s="133" t="s">
        <v>329</v>
      </c>
      <c r="B292" s="83" t="s">
        <v>262</v>
      </c>
      <c r="C292" s="83">
        <v>43466</v>
      </c>
      <c r="D292" s="67" t="s">
        <v>576</v>
      </c>
      <c r="E292" s="111"/>
      <c r="F292" s="68">
        <v>42750</v>
      </c>
      <c r="G292" s="96" t="s">
        <v>166</v>
      </c>
    </row>
    <row r="293" spans="1:7" s="112" customFormat="1" ht="14.25" customHeight="1" x14ac:dyDescent="0.25">
      <c r="A293" s="133" t="s">
        <v>329</v>
      </c>
      <c r="B293" s="83" t="s">
        <v>262</v>
      </c>
      <c r="C293" s="83">
        <v>43467</v>
      </c>
      <c r="D293" s="67" t="s">
        <v>222</v>
      </c>
      <c r="E293" s="111"/>
      <c r="F293" s="68">
        <v>71339.490000000005</v>
      </c>
      <c r="G293" s="67" t="s">
        <v>86</v>
      </c>
    </row>
    <row r="294" spans="1:7" s="112" customFormat="1" ht="14.25" customHeight="1" x14ac:dyDescent="0.25">
      <c r="A294" s="133" t="s">
        <v>329</v>
      </c>
      <c r="B294" s="83" t="s">
        <v>262</v>
      </c>
      <c r="C294" s="83">
        <v>43468</v>
      </c>
      <c r="D294" s="67" t="s">
        <v>221</v>
      </c>
      <c r="E294" s="111"/>
      <c r="F294" s="68">
        <v>7600</v>
      </c>
      <c r="G294" s="67" t="s">
        <v>117</v>
      </c>
    </row>
    <row r="295" spans="1:7" s="112" customFormat="1" ht="14.25" customHeight="1" x14ac:dyDescent="0.25">
      <c r="A295" s="133" t="s">
        <v>329</v>
      </c>
      <c r="B295" s="83" t="s">
        <v>262</v>
      </c>
      <c r="C295" s="83">
        <v>43469</v>
      </c>
      <c r="D295" s="67" t="s">
        <v>160</v>
      </c>
      <c r="E295" s="111"/>
      <c r="F295" s="68">
        <v>7600</v>
      </c>
      <c r="G295" s="67" t="s">
        <v>117</v>
      </c>
    </row>
    <row r="296" spans="1:7" s="112" customFormat="1" ht="14.25" customHeight="1" x14ac:dyDescent="0.25">
      <c r="A296" s="133" t="s">
        <v>329</v>
      </c>
      <c r="B296" s="83" t="s">
        <v>262</v>
      </c>
      <c r="C296" s="83">
        <v>43470</v>
      </c>
      <c r="D296" s="67" t="s">
        <v>111</v>
      </c>
      <c r="E296" s="111"/>
      <c r="F296" s="68">
        <v>39900</v>
      </c>
      <c r="G296" s="67" t="s">
        <v>117</v>
      </c>
    </row>
    <row r="297" spans="1:7" s="112" customFormat="1" ht="14.25" customHeight="1" x14ac:dyDescent="0.25">
      <c r="A297" s="133" t="s">
        <v>329</v>
      </c>
      <c r="B297" s="83" t="s">
        <v>262</v>
      </c>
      <c r="C297" s="83">
        <v>43471</v>
      </c>
      <c r="D297" s="67" t="s">
        <v>217</v>
      </c>
      <c r="E297" s="111"/>
      <c r="F297" s="68">
        <v>14250</v>
      </c>
      <c r="G297" s="96" t="s">
        <v>166</v>
      </c>
    </row>
    <row r="298" spans="1:7" s="112" customFormat="1" ht="14.25" customHeight="1" x14ac:dyDescent="0.25">
      <c r="A298" s="133" t="s">
        <v>329</v>
      </c>
      <c r="B298" s="83" t="s">
        <v>262</v>
      </c>
      <c r="C298" s="83">
        <v>43472</v>
      </c>
      <c r="D298" s="67" t="s">
        <v>125</v>
      </c>
      <c r="E298" s="111"/>
      <c r="F298" s="68">
        <v>12350</v>
      </c>
      <c r="G298" s="96" t="s">
        <v>166</v>
      </c>
    </row>
    <row r="299" spans="1:7" s="112" customFormat="1" ht="14.25" customHeight="1" x14ac:dyDescent="0.25">
      <c r="A299" s="133" t="s">
        <v>329</v>
      </c>
      <c r="B299" s="83" t="s">
        <v>262</v>
      </c>
      <c r="C299" s="83">
        <v>43473</v>
      </c>
      <c r="D299" s="67" t="s">
        <v>108</v>
      </c>
      <c r="E299" s="111"/>
      <c r="F299" s="68">
        <v>13300</v>
      </c>
      <c r="G299" s="96" t="s">
        <v>166</v>
      </c>
    </row>
    <row r="300" spans="1:7" s="112" customFormat="1" ht="14.25" customHeight="1" x14ac:dyDescent="0.25">
      <c r="A300" s="133" t="s">
        <v>329</v>
      </c>
      <c r="B300" s="83" t="s">
        <v>262</v>
      </c>
      <c r="C300" s="83">
        <v>43474</v>
      </c>
      <c r="D300" s="67" t="s">
        <v>126</v>
      </c>
      <c r="E300" s="111"/>
      <c r="F300" s="68">
        <v>14250</v>
      </c>
      <c r="G300" s="96" t="s">
        <v>166</v>
      </c>
    </row>
    <row r="301" spans="1:7" ht="14.25" customHeight="1" x14ac:dyDescent="0.25">
      <c r="A301" s="6" t="s">
        <v>329</v>
      </c>
      <c r="B301" s="83" t="s">
        <v>262</v>
      </c>
      <c r="C301" s="83">
        <v>43475</v>
      </c>
      <c r="D301" s="67" t="s">
        <v>164</v>
      </c>
      <c r="E301" s="66"/>
      <c r="F301" s="68">
        <v>16150</v>
      </c>
      <c r="G301" s="67" t="s">
        <v>86</v>
      </c>
    </row>
    <row r="302" spans="1:7" ht="14.25" customHeight="1" x14ac:dyDescent="0.25">
      <c r="A302" s="6" t="s">
        <v>329</v>
      </c>
      <c r="B302" s="83" t="s">
        <v>262</v>
      </c>
      <c r="C302" s="83">
        <v>43476</v>
      </c>
      <c r="D302" s="67" t="s">
        <v>577</v>
      </c>
      <c r="E302" s="66"/>
      <c r="F302" s="68">
        <v>5554.24</v>
      </c>
      <c r="G302" s="67" t="s">
        <v>86</v>
      </c>
    </row>
    <row r="303" spans="1:7" s="112" customFormat="1" ht="14.25" customHeight="1" x14ac:dyDescent="0.25">
      <c r="A303" s="6" t="s">
        <v>329</v>
      </c>
      <c r="B303" s="83" t="s">
        <v>262</v>
      </c>
      <c r="C303" s="83">
        <v>43477</v>
      </c>
      <c r="D303" s="67" t="s">
        <v>179</v>
      </c>
      <c r="E303" s="111"/>
      <c r="F303" s="68">
        <v>1551.36</v>
      </c>
      <c r="G303" s="67" t="s">
        <v>86</v>
      </c>
    </row>
    <row r="304" spans="1:7" ht="14.25" customHeight="1" x14ac:dyDescent="0.25">
      <c r="A304" s="6" t="s">
        <v>328</v>
      </c>
      <c r="B304" s="83" t="s">
        <v>262</v>
      </c>
      <c r="C304" s="83">
        <v>43478</v>
      </c>
      <c r="D304" s="67" t="s">
        <v>578</v>
      </c>
      <c r="E304" s="66"/>
      <c r="F304" s="68">
        <v>156405.10999999999</v>
      </c>
      <c r="G304" s="67" t="s">
        <v>86</v>
      </c>
    </row>
    <row r="305" spans="1:8" ht="14.25" customHeight="1" x14ac:dyDescent="0.25">
      <c r="A305" s="6" t="s">
        <v>327</v>
      </c>
      <c r="B305" s="83" t="s">
        <v>262</v>
      </c>
      <c r="C305" s="83">
        <v>43479</v>
      </c>
      <c r="D305" s="67" t="s">
        <v>109</v>
      </c>
      <c r="E305" s="66"/>
      <c r="F305" s="68">
        <v>0</v>
      </c>
      <c r="G305" s="67" t="s">
        <v>81</v>
      </c>
      <c r="H305" s="1">
        <v>4000</v>
      </c>
    </row>
    <row r="306" spans="1:8" ht="14.25" customHeight="1" x14ac:dyDescent="0.25">
      <c r="A306" s="6" t="s">
        <v>327</v>
      </c>
      <c r="B306" s="83" t="s">
        <v>262</v>
      </c>
      <c r="C306" s="83">
        <v>43480</v>
      </c>
      <c r="D306" s="67" t="s">
        <v>97</v>
      </c>
      <c r="E306" s="66"/>
      <c r="F306" s="68">
        <v>3000</v>
      </c>
      <c r="G306" s="67" t="s">
        <v>81</v>
      </c>
    </row>
    <row r="307" spans="1:8" ht="14.25" customHeight="1" x14ac:dyDescent="0.25">
      <c r="A307" s="6" t="s">
        <v>327</v>
      </c>
      <c r="B307" s="83" t="s">
        <v>262</v>
      </c>
      <c r="C307" s="83">
        <v>43481</v>
      </c>
      <c r="D307" s="67" t="s">
        <v>58</v>
      </c>
      <c r="E307" s="66"/>
      <c r="F307" s="68">
        <v>10000</v>
      </c>
      <c r="G307" s="67" t="s">
        <v>81</v>
      </c>
    </row>
    <row r="308" spans="1:8" ht="14.25" customHeight="1" x14ac:dyDescent="0.25">
      <c r="A308" s="83"/>
      <c r="B308" s="83"/>
      <c r="C308" s="83"/>
      <c r="D308" s="12" t="s">
        <v>65</v>
      </c>
      <c r="E308" s="66"/>
      <c r="F308" s="86">
        <f>SUM(F279:F307)</f>
        <v>3377825.72</v>
      </c>
      <c r="G308" s="67"/>
    </row>
    <row r="309" spans="1:8" ht="14.25" customHeight="1" x14ac:dyDescent="0.25">
      <c r="A309" s="83"/>
      <c r="B309" s="83"/>
      <c r="C309" s="83"/>
      <c r="D309" s="12" t="s">
        <v>77</v>
      </c>
      <c r="E309" s="66"/>
      <c r="F309" s="86">
        <f>F278+F308</f>
        <v>23027518.469999999</v>
      </c>
      <c r="G309" s="67"/>
    </row>
    <row r="310" spans="1:8" ht="14.25" customHeight="1" x14ac:dyDescent="0.25">
      <c r="A310" s="83"/>
      <c r="B310" s="83"/>
      <c r="C310" s="83"/>
      <c r="D310" s="67"/>
      <c r="E310" s="66"/>
      <c r="F310" s="68"/>
      <c r="G310" s="67"/>
    </row>
    <row r="311" spans="1:8" ht="15" x14ac:dyDescent="0.25">
      <c r="A311" s="83"/>
      <c r="B311" s="83"/>
      <c r="C311" s="83"/>
      <c r="D311" s="67"/>
      <c r="E311" s="66"/>
      <c r="F311" s="68"/>
      <c r="G311" s="67"/>
    </row>
    <row r="312" spans="1:8" ht="15" x14ac:dyDescent="0.25">
      <c r="A312" s="83"/>
      <c r="B312" s="83"/>
      <c r="C312" s="83"/>
      <c r="D312" s="18" t="s">
        <v>127</v>
      </c>
      <c r="E312" s="90">
        <f>E242</f>
        <v>54276516.709999993</v>
      </c>
      <c r="F312" s="86">
        <f>F309</f>
        <v>23027518.469999999</v>
      </c>
      <c r="G312" s="67"/>
    </row>
    <row r="313" spans="1:8" ht="15" x14ac:dyDescent="0.25">
      <c r="A313" s="83"/>
      <c r="B313" s="83"/>
      <c r="C313" s="83"/>
      <c r="D313" s="67"/>
      <c r="E313" s="66"/>
      <c r="F313" s="68"/>
      <c r="G313" s="67"/>
    </row>
    <row r="314" spans="1:8" ht="14.25" customHeight="1" x14ac:dyDescent="0.25">
      <c r="A314" s="147"/>
      <c r="B314" s="148"/>
      <c r="C314" s="148"/>
      <c r="D314" s="146" t="s">
        <v>70</v>
      </c>
      <c r="E314" s="148"/>
      <c r="F314" s="148"/>
      <c r="G314" s="23"/>
    </row>
    <row r="315" spans="1:8" ht="14.25" customHeight="1" x14ac:dyDescent="0.25">
      <c r="A315" s="85"/>
      <c r="B315" s="8"/>
      <c r="C315" s="8"/>
      <c r="D315" s="67"/>
      <c r="E315" s="84"/>
      <c r="F315" s="68"/>
      <c r="G315" s="110"/>
    </row>
    <row r="316" spans="1:8" ht="14.25" customHeight="1" x14ac:dyDescent="0.25">
      <c r="A316" s="6"/>
      <c r="B316" s="11"/>
      <c r="C316" s="8"/>
      <c r="D316" s="11"/>
      <c r="E316" s="13"/>
      <c r="F316" s="76"/>
      <c r="G316" s="23"/>
    </row>
    <row r="317" spans="1:8" ht="14.25" customHeight="1" x14ac:dyDescent="0.25">
      <c r="A317" s="6"/>
      <c r="B317" s="11"/>
      <c r="C317" s="8"/>
      <c r="D317" s="18" t="s">
        <v>59</v>
      </c>
      <c r="E317" s="13"/>
      <c r="F317" s="76">
        <f>F315</f>
        <v>0</v>
      </c>
      <c r="G317" s="23"/>
    </row>
    <row r="318" spans="1:8" ht="14.25" customHeight="1" x14ac:dyDescent="0.25">
      <c r="A318" s="6"/>
      <c r="B318" s="11"/>
      <c r="C318" s="8"/>
      <c r="D318" s="18"/>
      <c r="E318" s="13"/>
      <c r="F318" s="76"/>
      <c r="G318" s="23"/>
    </row>
    <row r="319" spans="1:8" ht="14.25" customHeight="1" x14ac:dyDescent="0.25">
      <c r="A319" s="147"/>
      <c r="B319" s="148"/>
      <c r="C319" s="148"/>
      <c r="D319" s="146" t="s">
        <v>72</v>
      </c>
      <c r="E319" s="148"/>
      <c r="F319" s="148"/>
      <c r="G319" s="23"/>
    </row>
    <row r="320" spans="1:8" ht="14.25" customHeight="1" x14ac:dyDescent="0.25">
      <c r="A320" s="6"/>
      <c r="B320" s="11" t="s">
        <v>20</v>
      </c>
      <c r="C320" s="8"/>
      <c r="D320" s="31" t="s">
        <v>53</v>
      </c>
      <c r="E320" s="84"/>
      <c r="F320" s="78"/>
      <c r="G320" s="23"/>
    </row>
    <row r="321" spans="1:8" ht="14.25" customHeight="1" x14ac:dyDescent="0.25">
      <c r="A321" s="6"/>
      <c r="B321" s="11"/>
      <c r="C321" s="8"/>
      <c r="D321" s="31"/>
      <c r="E321" s="13"/>
      <c r="F321" s="78"/>
      <c r="G321" s="23"/>
    </row>
    <row r="322" spans="1:8" ht="14.25" customHeight="1" x14ac:dyDescent="0.25">
      <c r="A322" s="6"/>
      <c r="B322" s="11"/>
      <c r="C322" s="8"/>
      <c r="D322" s="18" t="s">
        <v>60</v>
      </c>
      <c r="E322" s="13"/>
      <c r="F322" s="76">
        <f>SUM(F320:F321)</f>
        <v>0</v>
      </c>
      <c r="G322" s="23"/>
    </row>
    <row r="323" spans="1:8" ht="14.25" customHeight="1" x14ac:dyDescent="0.25">
      <c r="A323" s="6"/>
      <c r="B323" s="11"/>
      <c r="C323" s="8"/>
      <c r="D323" s="12"/>
      <c r="E323" s="13"/>
      <c r="F323" s="76"/>
      <c r="G323" s="23"/>
    </row>
    <row r="324" spans="1:8" ht="14.25" customHeight="1" x14ac:dyDescent="0.25">
      <c r="A324" s="147"/>
      <c r="B324" s="148"/>
      <c r="C324" s="148"/>
      <c r="D324" s="146" t="s">
        <v>71</v>
      </c>
      <c r="E324" s="148"/>
      <c r="F324" s="148"/>
      <c r="G324" s="23"/>
    </row>
    <row r="325" spans="1:8" ht="14.25" customHeight="1" x14ac:dyDescent="0.25">
      <c r="A325" s="85">
        <v>44531</v>
      </c>
      <c r="B325" s="11" t="s">
        <v>20</v>
      </c>
      <c r="C325" s="143">
        <v>4552</v>
      </c>
      <c r="D325" s="27" t="s">
        <v>264</v>
      </c>
      <c r="E325" s="13"/>
      <c r="F325" s="78">
        <v>13500</v>
      </c>
      <c r="G325" s="23" t="s">
        <v>119</v>
      </c>
      <c r="H325" s="1" t="s">
        <v>314</v>
      </c>
    </row>
    <row r="326" spans="1:8" ht="14.25" customHeight="1" x14ac:dyDescent="0.25">
      <c r="A326" s="85">
        <v>44531</v>
      </c>
      <c r="B326" s="11" t="s">
        <v>20</v>
      </c>
      <c r="C326" s="143">
        <v>4553</v>
      </c>
      <c r="D326" s="59" t="s">
        <v>144</v>
      </c>
      <c r="E326" s="13"/>
      <c r="F326" s="94">
        <v>12350</v>
      </c>
      <c r="G326" s="96" t="s">
        <v>166</v>
      </c>
    </row>
    <row r="327" spans="1:8" ht="14.25" customHeight="1" x14ac:dyDescent="0.25">
      <c r="A327" s="85">
        <v>44531</v>
      </c>
      <c r="B327" s="11" t="s">
        <v>20</v>
      </c>
      <c r="C327" s="143">
        <v>4554</v>
      </c>
      <c r="D327" s="59" t="s">
        <v>146</v>
      </c>
      <c r="E327" s="13"/>
      <c r="F327" s="94">
        <v>12350</v>
      </c>
      <c r="G327" s="96" t="s">
        <v>166</v>
      </c>
    </row>
    <row r="328" spans="1:8" s="24" customFormat="1" ht="14.25" customHeight="1" x14ac:dyDescent="0.25">
      <c r="A328" s="85">
        <v>44531</v>
      </c>
      <c r="B328" s="11" t="s">
        <v>20</v>
      </c>
      <c r="C328" s="143">
        <v>4555</v>
      </c>
      <c r="D328" s="59" t="s">
        <v>155</v>
      </c>
      <c r="E328" s="13"/>
      <c r="F328" s="94">
        <v>42227.5</v>
      </c>
      <c r="G328" s="23" t="s">
        <v>112</v>
      </c>
      <c r="H328" s="1"/>
    </row>
    <row r="329" spans="1:8" ht="14.25" customHeight="1" x14ac:dyDescent="0.25">
      <c r="A329" s="85">
        <v>44531</v>
      </c>
      <c r="B329" s="11" t="s">
        <v>20</v>
      </c>
      <c r="C329" s="143">
        <v>4556</v>
      </c>
      <c r="D329" s="64" t="s">
        <v>223</v>
      </c>
      <c r="E329" s="65"/>
      <c r="F329" s="94">
        <v>8283.4699999999993</v>
      </c>
      <c r="G329" s="23" t="s">
        <v>86</v>
      </c>
      <c r="H329" s="24"/>
    </row>
    <row r="330" spans="1:8" ht="14.25" customHeight="1" x14ac:dyDescent="0.25">
      <c r="A330" s="85">
        <v>44531</v>
      </c>
      <c r="B330" s="11" t="s">
        <v>20</v>
      </c>
      <c r="C330" s="143">
        <v>4557</v>
      </c>
      <c r="D330" s="8" t="s">
        <v>256</v>
      </c>
      <c r="E330" s="13"/>
      <c r="F330" s="79">
        <v>7731.47</v>
      </c>
      <c r="G330" s="23" t="s">
        <v>86</v>
      </c>
    </row>
    <row r="331" spans="1:8" ht="14.25" customHeight="1" x14ac:dyDescent="0.25">
      <c r="A331" s="85">
        <v>44531</v>
      </c>
      <c r="B331" s="11" t="s">
        <v>20</v>
      </c>
      <c r="C331" s="143">
        <v>4558</v>
      </c>
      <c r="D331" s="27" t="s">
        <v>255</v>
      </c>
      <c r="E331" s="13"/>
      <c r="F331" s="78">
        <v>215604</v>
      </c>
      <c r="G331" s="23" t="s">
        <v>116</v>
      </c>
    </row>
    <row r="332" spans="1:8" ht="14.25" customHeight="1" x14ac:dyDescent="0.25">
      <c r="A332" s="85">
        <v>44531</v>
      </c>
      <c r="B332" s="11" t="s">
        <v>20</v>
      </c>
      <c r="C332" s="143">
        <v>4559</v>
      </c>
      <c r="D332" s="27" t="s">
        <v>237</v>
      </c>
      <c r="E332" s="13"/>
      <c r="F332" s="132">
        <v>23886.42</v>
      </c>
      <c r="G332" s="23" t="s">
        <v>86</v>
      </c>
    </row>
    <row r="333" spans="1:8" ht="14.25" customHeight="1" x14ac:dyDescent="0.25">
      <c r="A333" s="85">
        <v>44531</v>
      </c>
      <c r="B333" s="11" t="s">
        <v>20</v>
      </c>
      <c r="C333" s="143">
        <v>4560</v>
      </c>
      <c r="D333" s="11" t="s">
        <v>57</v>
      </c>
      <c r="E333" s="13"/>
      <c r="F333" s="78">
        <v>1000</v>
      </c>
      <c r="G333" s="23" t="s">
        <v>101</v>
      </c>
    </row>
    <row r="334" spans="1:8" s="24" customFormat="1" ht="14.25" customHeight="1" x14ac:dyDescent="0.25">
      <c r="A334" s="85">
        <v>44531</v>
      </c>
      <c r="B334" s="11" t="s">
        <v>20</v>
      </c>
      <c r="C334" s="143">
        <v>4561</v>
      </c>
      <c r="D334" s="27" t="s">
        <v>54</v>
      </c>
      <c r="E334" s="13"/>
      <c r="F334" s="78">
        <v>5000</v>
      </c>
      <c r="G334" s="23" t="s">
        <v>101</v>
      </c>
      <c r="H334" s="1"/>
    </row>
    <row r="335" spans="1:8" ht="14.25" customHeight="1" x14ac:dyDescent="0.25">
      <c r="A335" s="85">
        <v>44531</v>
      </c>
      <c r="B335" s="11" t="s">
        <v>20</v>
      </c>
      <c r="C335" s="143">
        <v>4562</v>
      </c>
      <c r="D335" s="11" t="s">
        <v>247</v>
      </c>
      <c r="E335" s="61"/>
      <c r="F335" s="78">
        <v>12350</v>
      </c>
      <c r="G335" s="23" t="s">
        <v>166</v>
      </c>
      <c r="H335" s="24"/>
    </row>
    <row r="336" spans="1:8" ht="14.25" customHeight="1" x14ac:dyDescent="0.25">
      <c r="A336" s="85">
        <v>44531</v>
      </c>
      <c r="B336" s="11" t="s">
        <v>20</v>
      </c>
      <c r="C336" s="143">
        <v>4563</v>
      </c>
      <c r="D336" s="67" t="s">
        <v>93</v>
      </c>
      <c r="E336" s="66"/>
      <c r="F336" s="68">
        <v>11938.24</v>
      </c>
      <c r="G336" s="23" t="s">
        <v>173</v>
      </c>
    </row>
    <row r="337" spans="1:8" ht="14.25" customHeight="1" x14ac:dyDescent="0.25">
      <c r="A337" s="85">
        <v>44531</v>
      </c>
      <c r="B337" s="11" t="s">
        <v>20</v>
      </c>
      <c r="C337" s="143">
        <v>4564</v>
      </c>
      <c r="D337" s="103" t="s">
        <v>75</v>
      </c>
      <c r="E337" s="61"/>
      <c r="F337" s="78">
        <v>12350</v>
      </c>
      <c r="G337" s="23" t="s">
        <v>166</v>
      </c>
    </row>
    <row r="338" spans="1:8" ht="14.25" customHeight="1" x14ac:dyDescent="0.25">
      <c r="A338" s="85">
        <v>44531</v>
      </c>
      <c r="B338" s="11" t="s">
        <v>20</v>
      </c>
      <c r="C338" s="143">
        <v>4565</v>
      </c>
      <c r="D338" s="103" t="s">
        <v>147</v>
      </c>
      <c r="E338" s="61"/>
      <c r="F338" s="78">
        <v>11400</v>
      </c>
      <c r="G338" s="23" t="s">
        <v>166</v>
      </c>
    </row>
    <row r="339" spans="1:8" ht="14.25" customHeight="1" x14ac:dyDescent="0.25">
      <c r="A339" s="85">
        <v>44531</v>
      </c>
      <c r="B339" s="11" t="s">
        <v>20</v>
      </c>
      <c r="C339" s="143">
        <v>4566</v>
      </c>
      <c r="D339" s="67" t="s">
        <v>151</v>
      </c>
      <c r="E339" s="66"/>
      <c r="F339" s="68">
        <v>33250</v>
      </c>
      <c r="G339" s="23" t="s">
        <v>166</v>
      </c>
    </row>
    <row r="340" spans="1:8" ht="14.25" customHeight="1" x14ac:dyDescent="0.25">
      <c r="A340" s="85">
        <v>44531</v>
      </c>
      <c r="B340" s="11" t="s">
        <v>20</v>
      </c>
      <c r="C340" s="143">
        <v>4567</v>
      </c>
      <c r="D340" s="103" t="s">
        <v>79</v>
      </c>
      <c r="E340" s="61"/>
      <c r="F340" s="78">
        <v>12350</v>
      </c>
      <c r="G340" s="23" t="s">
        <v>166</v>
      </c>
    </row>
    <row r="341" spans="1:8" ht="14.25" customHeight="1" x14ac:dyDescent="0.25">
      <c r="A341" s="85">
        <v>44531</v>
      </c>
      <c r="B341" s="11" t="s">
        <v>20</v>
      </c>
      <c r="C341" s="143">
        <v>4568</v>
      </c>
      <c r="D341" s="103" t="s">
        <v>240</v>
      </c>
      <c r="E341" s="61"/>
      <c r="F341" s="78">
        <v>12350</v>
      </c>
      <c r="G341" s="23" t="s">
        <v>166</v>
      </c>
    </row>
    <row r="342" spans="1:8" ht="14.25" customHeight="1" x14ac:dyDescent="0.25">
      <c r="A342" s="85">
        <v>44531</v>
      </c>
      <c r="B342" s="11" t="s">
        <v>20</v>
      </c>
      <c r="C342" s="143">
        <v>4569</v>
      </c>
      <c r="D342" s="27" t="s">
        <v>257</v>
      </c>
      <c r="E342" s="13"/>
      <c r="F342" s="137">
        <v>67871.960000000006</v>
      </c>
      <c r="G342" s="115" t="s">
        <v>258</v>
      </c>
    </row>
    <row r="343" spans="1:8" ht="14.25" customHeight="1" x14ac:dyDescent="0.25">
      <c r="A343" s="85">
        <v>44531</v>
      </c>
      <c r="B343" s="11" t="s">
        <v>20</v>
      </c>
      <c r="C343" s="143">
        <v>4570</v>
      </c>
      <c r="D343" s="105" t="s">
        <v>186</v>
      </c>
      <c r="E343" s="13"/>
      <c r="F343" s="94">
        <v>1750</v>
      </c>
      <c r="G343" s="23" t="s">
        <v>112</v>
      </c>
    </row>
    <row r="344" spans="1:8" ht="14.25" customHeight="1" x14ac:dyDescent="0.25">
      <c r="A344" s="85">
        <v>44531</v>
      </c>
      <c r="B344" s="11" t="s">
        <v>20</v>
      </c>
      <c r="C344" s="143">
        <v>4571</v>
      </c>
      <c r="D344" s="8" t="s">
        <v>98</v>
      </c>
      <c r="E344" s="13"/>
      <c r="F344" s="94">
        <v>13490</v>
      </c>
      <c r="G344" s="23" t="s">
        <v>86</v>
      </c>
    </row>
    <row r="345" spans="1:8" ht="14.25" customHeight="1" x14ac:dyDescent="0.25">
      <c r="A345" s="85">
        <v>44531</v>
      </c>
      <c r="B345" s="11" t="s">
        <v>20</v>
      </c>
      <c r="C345" s="143">
        <v>4572</v>
      </c>
      <c r="D345" s="105" t="s">
        <v>204</v>
      </c>
      <c r="E345" s="13"/>
      <c r="F345" s="94">
        <v>7000</v>
      </c>
      <c r="G345" s="23" t="s">
        <v>315</v>
      </c>
    </row>
    <row r="346" spans="1:8" ht="14.25" customHeight="1" x14ac:dyDescent="0.25">
      <c r="A346" s="85">
        <v>44531</v>
      </c>
      <c r="B346" s="11" t="s">
        <v>20</v>
      </c>
      <c r="C346" s="143">
        <v>4573</v>
      </c>
      <c r="D346" s="135" t="s">
        <v>176</v>
      </c>
      <c r="E346" s="20"/>
      <c r="F346" s="78">
        <v>114000</v>
      </c>
      <c r="G346" s="96" t="s">
        <v>86</v>
      </c>
    </row>
    <row r="347" spans="1:8" ht="14.25" customHeight="1" x14ac:dyDescent="0.25">
      <c r="A347" s="85">
        <v>44531</v>
      </c>
      <c r="B347" s="11" t="s">
        <v>20</v>
      </c>
      <c r="C347" s="143">
        <v>4574</v>
      </c>
      <c r="D347" s="27" t="s">
        <v>248</v>
      </c>
      <c r="E347" s="13"/>
      <c r="F347" s="137">
        <v>125430</v>
      </c>
      <c r="G347" s="103" t="s">
        <v>86</v>
      </c>
    </row>
    <row r="348" spans="1:8" ht="14.25" customHeight="1" x14ac:dyDescent="0.25">
      <c r="A348" s="85">
        <v>44531</v>
      </c>
      <c r="B348" s="11" t="s">
        <v>20</v>
      </c>
      <c r="C348" s="143">
        <v>4575</v>
      </c>
      <c r="D348" s="59" t="s">
        <v>113</v>
      </c>
      <c r="E348" s="13"/>
      <c r="F348" s="137">
        <v>3050</v>
      </c>
      <c r="G348" s="23" t="s">
        <v>112</v>
      </c>
    </row>
    <row r="349" spans="1:8" s="24" customFormat="1" ht="14.25" customHeight="1" x14ac:dyDescent="0.25">
      <c r="A349" s="85">
        <v>44532</v>
      </c>
      <c r="B349" s="11" t="s">
        <v>20</v>
      </c>
      <c r="C349" s="143">
        <v>4576</v>
      </c>
      <c r="D349" s="67" t="s">
        <v>149</v>
      </c>
      <c r="E349" s="66"/>
      <c r="F349" s="68">
        <v>14250</v>
      </c>
      <c r="G349" s="67" t="s">
        <v>166</v>
      </c>
      <c r="H349" s="1"/>
    </row>
    <row r="350" spans="1:8" ht="14.25" customHeight="1" x14ac:dyDescent="0.25">
      <c r="A350" s="85">
        <v>44532</v>
      </c>
      <c r="B350" s="11" t="s">
        <v>20</v>
      </c>
      <c r="C350" s="143">
        <v>4577</v>
      </c>
      <c r="D350" s="103" t="s">
        <v>241</v>
      </c>
      <c r="E350" s="61"/>
      <c r="F350" s="78">
        <v>14250</v>
      </c>
      <c r="G350" s="23" t="s">
        <v>166</v>
      </c>
      <c r="H350" s="24"/>
    </row>
    <row r="351" spans="1:8" ht="14.25" customHeight="1" x14ac:dyDescent="0.25">
      <c r="A351" s="85">
        <v>44532</v>
      </c>
      <c r="B351" s="11" t="s">
        <v>20</v>
      </c>
      <c r="C351" s="143">
        <v>4578</v>
      </c>
      <c r="D351" s="103" t="s">
        <v>153</v>
      </c>
      <c r="E351" s="61"/>
      <c r="F351" s="78">
        <v>11400</v>
      </c>
      <c r="G351" s="23" t="s">
        <v>166</v>
      </c>
    </row>
    <row r="352" spans="1:8" ht="14.25" customHeight="1" x14ac:dyDescent="0.25">
      <c r="A352" s="85">
        <v>44532</v>
      </c>
      <c r="B352" s="11" t="s">
        <v>20</v>
      </c>
      <c r="C352" s="143">
        <v>4579</v>
      </c>
      <c r="D352" s="103" t="s">
        <v>154</v>
      </c>
      <c r="E352" s="61"/>
      <c r="F352" s="78">
        <v>15200</v>
      </c>
      <c r="G352" s="23" t="s">
        <v>166</v>
      </c>
    </row>
    <row r="353" spans="1:7" ht="14.25" customHeight="1" x14ac:dyDescent="0.25">
      <c r="A353" s="85">
        <v>44532</v>
      </c>
      <c r="B353" s="11" t="s">
        <v>20</v>
      </c>
      <c r="C353" s="143">
        <v>4580</v>
      </c>
      <c r="D353" s="103" t="s">
        <v>152</v>
      </c>
      <c r="E353" s="61"/>
      <c r="F353" s="78">
        <v>14250</v>
      </c>
      <c r="G353" s="23" t="s">
        <v>166</v>
      </c>
    </row>
    <row r="354" spans="1:7" s="24" customFormat="1" ht="14.25" customHeight="1" x14ac:dyDescent="0.25">
      <c r="A354" s="85">
        <v>44532</v>
      </c>
      <c r="B354" s="11" t="s">
        <v>20</v>
      </c>
      <c r="C354" s="143">
        <v>4581</v>
      </c>
      <c r="D354" s="103" t="s">
        <v>238</v>
      </c>
      <c r="E354" s="61"/>
      <c r="F354" s="78">
        <v>42750</v>
      </c>
      <c r="G354" s="23" t="s">
        <v>166</v>
      </c>
    </row>
    <row r="355" spans="1:7" s="24" customFormat="1" ht="14.25" customHeight="1" x14ac:dyDescent="0.25">
      <c r="A355" s="6"/>
      <c r="B355" s="11"/>
      <c r="C355" s="8"/>
      <c r="D355" s="12" t="s">
        <v>77</v>
      </c>
      <c r="E355" s="13">
        <f>E242</f>
        <v>54276516.709999993</v>
      </c>
      <c r="F355" s="101">
        <f>SUM(F325:F354)</f>
        <v>892613.06</v>
      </c>
      <c r="G355" s="23"/>
    </row>
    <row r="356" spans="1:7" s="24" customFormat="1" ht="14.25" customHeight="1" x14ac:dyDescent="0.25">
      <c r="A356" s="6"/>
      <c r="B356" s="11"/>
      <c r="C356" s="8"/>
      <c r="D356" s="12" t="s">
        <v>65</v>
      </c>
      <c r="E356" s="13">
        <f>E355</f>
        <v>54276516.709999993</v>
      </c>
      <c r="F356" s="101">
        <f>F355</f>
        <v>892613.06</v>
      </c>
      <c r="G356" s="23"/>
    </row>
    <row r="357" spans="1:7" s="24" customFormat="1" ht="14.25" customHeight="1" x14ac:dyDescent="0.25">
      <c r="A357" s="6"/>
      <c r="B357" s="11"/>
      <c r="C357" s="8"/>
      <c r="D357" s="106" t="s">
        <v>62</v>
      </c>
      <c r="E357" s="13"/>
      <c r="F357" s="101">
        <f>F356</f>
        <v>892613.06</v>
      </c>
      <c r="G357" s="23"/>
    </row>
    <row r="358" spans="1:7" ht="14.25" customHeight="1" x14ac:dyDescent="0.25">
      <c r="A358" s="85">
        <v>44239</v>
      </c>
      <c r="B358" s="11" t="s">
        <v>20</v>
      </c>
      <c r="C358" s="143">
        <v>4582</v>
      </c>
      <c r="D358" s="27" t="s">
        <v>66</v>
      </c>
      <c r="E358" s="13"/>
      <c r="F358" s="78">
        <v>11400</v>
      </c>
      <c r="G358" s="23" t="s">
        <v>166</v>
      </c>
    </row>
    <row r="359" spans="1:7" ht="14.25" customHeight="1" x14ac:dyDescent="0.25">
      <c r="A359" s="85">
        <v>44239</v>
      </c>
      <c r="B359" s="11" t="s">
        <v>20</v>
      </c>
      <c r="C359" s="143">
        <v>4583</v>
      </c>
      <c r="D359" s="103" t="s">
        <v>148</v>
      </c>
      <c r="E359" s="61"/>
      <c r="F359" s="78">
        <v>11400</v>
      </c>
      <c r="G359" s="23" t="s">
        <v>166</v>
      </c>
    </row>
    <row r="360" spans="1:7" s="41" customFormat="1" ht="14.25" customHeight="1" x14ac:dyDescent="0.25">
      <c r="A360" s="85">
        <v>44239</v>
      </c>
      <c r="B360" s="11" t="s">
        <v>20</v>
      </c>
      <c r="C360" s="143">
        <v>4584</v>
      </c>
      <c r="D360" s="103" t="s">
        <v>142</v>
      </c>
      <c r="E360" s="61"/>
      <c r="F360" s="78">
        <v>12350</v>
      </c>
      <c r="G360" s="23" t="s">
        <v>166</v>
      </c>
    </row>
    <row r="361" spans="1:7" ht="14.25" customHeight="1" x14ac:dyDescent="0.25">
      <c r="A361" s="85">
        <v>44359</v>
      </c>
      <c r="B361" s="11" t="s">
        <v>20</v>
      </c>
      <c r="C361" s="143">
        <v>4585</v>
      </c>
      <c r="D361" s="8" t="s">
        <v>231</v>
      </c>
      <c r="E361" s="13"/>
      <c r="F361" s="94">
        <v>5000</v>
      </c>
      <c r="G361" s="23" t="s">
        <v>232</v>
      </c>
    </row>
    <row r="362" spans="1:7" s="24" customFormat="1" ht="14.25" customHeight="1" x14ac:dyDescent="0.25">
      <c r="A362" s="85">
        <v>44359</v>
      </c>
      <c r="B362" s="11" t="s">
        <v>20</v>
      </c>
      <c r="C362" s="143">
        <v>4586</v>
      </c>
      <c r="D362" s="8" t="s">
        <v>234</v>
      </c>
      <c r="E362" s="13"/>
      <c r="F362" s="94">
        <v>2200</v>
      </c>
      <c r="G362" s="23" t="s">
        <v>232</v>
      </c>
    </row>
    <row r="363" spans="1:7" ht="14.25" customHeight="1" x14ac:dyDescent="0.25">
      <c r="A363" s="85">
        <v>44359</v>
      </c>
      <c r="B363" s="11" t="s">
        <v>20</v>
      </c>
      <c r="C363" s="143">
        <v>4587</v>
      </c>
      <c r="D363" s="27" t="s">
        <v>276</v>
      </c>
      <c r="E363" s="13"/>
      <c r="F363" s="132">
        <v>25000</v>
      </c>
      <c r="G363" s="23" t="s">
        <v>243</v>
      </c>
    </row>
    <row r="364" spans="1:7" ht="14.25" customHeight="1" x14ac:dyDescent="0.25">
      <c r="A364" s="85">
        <v>44359</v>
      </c>
      <c r="B364" s="11" t="s">
        <v>20</v>
      </c>
      <c r="C364" s="143">
        <v>4588</v>
      </c>
      <c r="D364" s="8" t="s">
        <v>277</v>
      </c>
      <c r="E364" s="13"/>
      <c r="F364" s="132">
        <v>25000</v>
      </c>
      <c r="G364" s="23" t="s">
        <v>243</v>
      </c>
    </row>
    <row r="365" spans="1:7" ht="14.25" customHeight="1" x14ac:dyDescent="0.25">
      <c r="A365" s="85">
        <v>44359</v>
      </c>
      <c r="B365" s="11" t="s">
        <v>20</v>
      </c>
      <c r="C365" s="143">
        <v>4589</v>
      </c>
      <c r="D365" s="27" t="s">
        <v>251</v>
      </c>
      <c r="E365" s="13"/>
      <c r="F365" s="132">
        <v>25000</v>
      </c>
      <c r="G365" s="23" t="s">
        <v>243</v>
      </c>
    </row>
    <row r="366" spans="1:7" ht="14.25" customHeight="1" x14ac:dyDescent="0.25">
      <c r="A366" s="85">
        <v>44359</v>
      </c>
      <c r="B366" s="11" t="s">
        <v>20</v>
      </c>
      <c r="C366" s="143">
        <v>4590</v>
      </c>
      <c r="D366" s="27" t="s">
        <v>252</v>
      </c>
      <c r="E366" s="13"/>
      <c r="F366" s="132">
        <v>25000</v>
      </c>
      <c r="G366" s="23" t="s">
        <v>243</v>
      </c>
    </row>
    <row r="367" spans="1:7" ht="14.25" customHeight="1" x14ac:dyDescent="0.25">
      <c r="A367" s="85">
        <v>44359</v>
      </c>
      <c r="B367" s="11" t="s">
        <v>20</v>
      </c>
      <c r="C367" s="143">
        <v>4591</v>
      </c>
      <c r="D367" s="27" t="s">
        <v>289</v>
      </c>
      <c r="E367" s="13"/>
      <c r="F367" s="132">
        <v>25000</v>
      </c>
      <c r="G367" s="23" t="s">
        <v>243</v>
      </c>
    </row>
    <row r="368" spans="1:7" ht="14.25" customHeight="1" x14ac:dyDescent="0.25">
      <c r="A368" s="85">
        <v>44359</v>
      </c>
      <c r="B368" s="11" t="s">
        <v>20</v>
      </c>
      <c r="C368" s="143">
        <v>4592</v>
      </c>
      <c r="D368" s="27" t="s">
        <v>230</v>
      </c>
      <c r="E368" s="13"/>
      <c r="F368" s="132">
        <v>25000</v>
      </c>
      <c r="G368" s="23" t="s">
        <v>243</v>
      </c>
    </row>
    <row r="369" spans="1:7" ht="14.25" customHeight="1" x14ac:dyDescent="0.25">
      <c r="A369" s="85">
        <v>44359</v>
      </c>
      <c r="B369" s="11" t="s">
        <v>20</v>
      </c>
      <c r="C369" s="143">
        <v>4593</v>
      </c>
      <c r="D369" s="27" t="s">
        <v>249</v>
      </c>
      <c r="E369" s="13"/>
      <c r="F369" s="137">
        <v>1000</v>
      </c>
      <c r="G369" s="103" t="s">
        <v>101</v>
      </c>
    </row>
    <row r="370" spans="1:7" ht="14.25" customHeight="1" x14ac:dyDescent="0.25">
      <c r="A370" s="85">
        <v>44359</v>
      </c>
      <c r="B370" s="11" t="s">
        <v>20</v>
      </c>
      <c r="C370" s="143">
        <v>4594</v>
      </c>
      <c r="D370" s="27" t="s">
        <v>270</v>
      </c>
      <c r="E370" s="13"/>
      <c r="F370" s="132">
        <v>25000</v>
      </c>
      <c r="G370" s="23" t="s">
        <v>243</v>
      </c>
    </row>
    <row r="371" spans="1:7" ht="14.25" customHeight="1" x14ac:dyDescent="0.25">
      <c r="A371" s="85">
        <v>44359</v>
      </c>
      <c r="B371" s="134" t="s">
        <v>20</v>
      </c>
      <c r="C371" s="143">
        <v>4595</v>
      </c>
      <c r="D371" s="27" t="s">
        <v>253</v>
      </c>
      <c r="E371" s="13"/>
      <c r="F371" s="132">
        <v>25000</v>
      </c>
      <c r="G371" s="23" t="s">
        <v>243</v>
      </c>
    </row>
    <row r="372" spans="1:7" ht="14.25" customHeight="1" x14ac:dyDescent="0.25">
      <c r="A372" s="85">
        <v>44389</v>
      </c>
      <c r="B372" s="11" t="s">
        <v>20</v>
      </c>
      <c r="C372" s="143">
        <v>4596</v>
      </c>
      <c r="D372" s="27" t="s">
        <v>279</v>
      </c>
      <c r="E372" s="13"/>
      <c r="F372" s="132">
        <v>31640</v>
      </c>
      <c r="G372" s="23" t="s">
        <v>278</v>
      </c>
    </row>
    <row r="373" spans="1:7" ht="14.25" customHeight="1" x14ac:dyDescent="0.25">
      <c r="A373" s="85">
        <v>44420</v>
      </c>
      <c r="B373" s="11" t="s">
        <v>20</v>
      </c>
      <c r="C373" s="8">
        <v>4597</v>
      </c>
      <c r="D373" s="27" t="s">
        <v>257</v>
      </c>
      <c r="E373" s="13"/>
      <c r="F373" s="137">
        <v>3501</v>
      </c>
      <c r="G373" s="23" t="s">
        <v>501</v>
      </c>
    </row>
    <row r="374" spans="1:7" ht="14.25" customHeight="1" x14ac:dyDescent="0.25">
      <c r="A374" s="85" t="s">
        <v>317</v>
      </c>
      <c r="B374" s="11" t="s">
        <v>20</v>
      </c>
      <c r="C374" s="8">
        <v>4598</v>
      </c>
      <c r="D374" s="8" t="s">
        <v>266</v>
      </c>
      <c r="E374" s="13"/>
      <c r="F374" s="94">
        <v>73138</v>
      </c>
      <c r="G374" s="23" t="s">
        <v>288</v>
      </c>
    </row>
    <row r="375" spans="1:7" ht="14.25" customHeight="1" x14ac:dyDescent="0.25">
      <c r="A375" s="85" t="s">
        <v>317</v>
      </c>
      <c r="B375" s="11" t="s">
        <v>20</v>
      </c>
      <c r="C375" s="8">
        <v>4599</v>
      </c>
      <c r="D375" s="27" t="s">
        <v>502</v>
      </c>
      <c r="E375" s="13"/>
      <c r="F375" s="137">
        <v>3080</v>
      </c>
      <c r="G375" s="23" t="s">
        <v>112</v>
      </c>
    </row>
    <row r="376" spans="1:7" ht="14.25" customHeight="1" x14ac:dyDescent="0.25">
      <c r="A376" s="85" t="s">
        <v>317</v>
      </c>
      <c r="B376" s="11" t="s">
        <v>20</v>
      </c>
      <c r="C376" s="8">
        <v>4600</v>
      </c>
      <c r="D376" s="27" t="s">
        <v>503</v>
      </c>
      <c r="E376" s="13"/>
      <c r="F376" s="137">
        <v>2100</v>
      </c>
      <c r="G376" s="23" t="s">
        <v>112</v>
      </c>
    </row>
    <row r="377" spans="1:7" ht="14.25" customHeight="1" x14ac:dyDescent="0.25">
      <c r="A377" s="85" t="s">
        <v>317</v>
      </c>
      <c r="B377" s="11" t="s">
        <v>20</v>
      </c>
      <c r="C377" s="8">
        <v>4601</v>
      </c>
      <c r="D377" s="27" t="s">
        <v>248</v>
      </c>
      <c r="E377" s="13"/>
      <c r="F377" s="78">
        <v>122209.5</v>
      </c>
      <c r="G377" s="103" t="s">
        <v>86</v>
      </c>
    </row>
    <row r="378" spans="1:7" ht="14.25" customHeight="1" x14ac:dyDescent="0.25">
      <c r="A378" s="85" t="s">
        <v>318</v>
      </c>
      <c r="B378" s="11" t="s">
        <v>20</v>
      </c>
      <c r="C378" s="8">
        <v>4602</v>
      </c>
      <c r="D378" s="59" t="s">
        <v>103</v>
      </c>
      <c r="E378" s="13"/>
      <c r="F378" s="94">
        <v>31830.1</v>
      </c>
      <c r="G378" s="23" t="s">
        <v>86</v>
      </c>
    </row>
    <row r="379" spans="1:7" ht="14.25" customHeight="1" x14ac:dyDescent="0.25">
      <c r="A379" s="85" t="s">
        <v>318</v>
      </c>
      <c r="B379" s="11" t="s">
        <v>20</v>
      </c>
      <c r="C379" s="8">
        <v>4603</v>
      </c>
      <c r="D379" s="8" t="s">
        <v>150</v>
      </c>
      <c r="E379" s="71"/>
      <c r="F379" s="79">
        <v>34679.03</v>
      </c>
      <c r="G379" s="23" t="s">
        <v>86</v>
      </c>
    </row>
    <row r="380" spans="1:7" ht="14.25" customHeight="1" x14ac:dyDescent="0.25">
      <c r="A380" s="85" t="s">
        <v>318</v>
      </c>
      <c r="B380" s="11" t="s">
        <v>20</v>
      </c>
      <c r="C380" s="8">
        <v>4604</v>
      </c>
      <c r="D380" s="8" t="s">
        <v>150</v>
      </c>
      <c r="E380" s="71"/>
      <c r="F380" s="79">
        <v>16232.79</v>
      </c>
      <c r="G380" s="23" t="s">
        <v>86</v>
      </c>
    </row>
    <row r="381" spans="1:7" ht="14.25" customHeight="1" x14ac:dyDescent="0.25">
      <c r="A381" s="85" t="s">
        <v>318</v>
      </c>
      <c r="B381" s="11" t="s">
        <v>20</v>
      </c>
      <c r="C381" s="8">
        <v>4605</v>
      </c>
      <c r="D381" s="8" t="s">
        <v>134</v>
      </c>
      <c r="E381" s="69"/>
      <c r="F381" s="137">
        <v>11300</v>
      </c>
      <c r="G381" s="23" t="s">
        <v>128</v>
      </c>
    </row>
    <row r="382" spans="1:7" ht="14.25" customHeight="1" x14ac:dyDescent="0.25">
      <c r="A382" s="85" t="s">
        <v>318</v>
      </c>
      <c r="B382" s="11" t="s">
        <v>20</v>
      </c>
      <c r="C382" s="8">
        <v>4606</v>
      </c>
      <c r="D382" s="8" t="s">
        <v>290</v>
      </c>
      <c r="E382" s="65"/>
      <c r="F382" s="94">
        <v>7505</v>
      </c>
      <c r="G382" s="23" t="s">
        <v>116</v>
      </c>
    </row>
    <row r="383" spans="1:7" ht="14.25" customHeight="1" x14ac:dyDescent="0.25">
      <c r="A383" s="85" t="s">
        <v>318</v>
      </c>
      <c r="B383" s="11" t="s">
        <v>20</v>
      </c>
      <c r="C383" s="8">
        <v>4607</v>
      </c>
      <c r="D383" s="59" t="s">
        <v>214</v>
      </c>
      <c r="E383" s="13"/>
      <c r="F383" s="94">
        <v>37337.83</v>
      </c>
      <c r="G383" s="23" t="s">
        <v>86</v>
      </c>
    </row>
    <row r="384" spans="1:7" ht="14.25" customHeight="1" x14ac:dyDescent="0.25">
      <c r="A384" s="85" t="s">
        <v>318</v>
      </c>
      <c r="B384" s="11" t="s">
        <v>20</v>
      </c>
      <c r="C384" s="8">
        <v>4608</v>
      </c>
      <c r="D384" s="59" t="s">
        <v>214</v>
      </c>
      <c r="E384" s="13"/>
      <c r="F384" s="94">
        <v>57649.13</v>
      </c>
      <c r="G384" s="23" t="s">
        <v>86</v>
      </c>
    </row>
    <row r="385" spans="1:7" ht="14.25" customHeight="1" x14ac:dyDescent="0.25">
      <c r="A385" s="85" t="s">
        <v>318</v>
      </c>
      <c r="B385" s="11" t="s">
        <v>20</v>
      </c>
      <c r="C385" s="8">
        <v>4609</v>
      </c>
      <c r="D385" s="27" t="s">
        <v>47</v>
      </c>
      <c r="E385" s="13"/>
      <c r="F385" s="137">
        <v>32500.91</v>
      </c>
      <c r="G385" s="23" t="s">
        <v>116</v>
      </c>
    </row>
    <row r="386" spans="1:7" ht="14.25" customHeight="1" x14ac:dyDescent="0.25">
      <c r="A386" s="85" t="s">
        <v>318</v>
      </c>
      <c r="B386" s="11" t="s">
        <v>20</v>
      </c>
      <c r="C386" s="8">
        <v>4610</v>
      </c>
      <c r="D386" s="59" t="s">
        <v>214</v>
      </c>
      <c r="E386" s="13"/>
      <c r="F386" s="94">
        <v>1421.12</v>
      </c>
      <c r="G386" s="23" t="s">
        <v>86</v>
      </c>
    </row>
    <row r="387" spans="1:7" ht="14.25" customHeight="1" x14ac:dyDescent="0.25">
      <c r="A387" s="85" t="s">
        <v>318</v>
      </c>
      <c r="B387" s="11" t="s">
        <v>20</v>
      </c>
      <c r="C387" s="8">
        <v>4611</v>
      </c>
      <c r="D387" s="27" t="s">
        <v>89</v>
      </c>
      <c r="E387" s="13"/>
      <c r="F387" s="137">
        <v>30058</v>
      </c>
      <c r="G387" s="23" t="s">
        <v>116</v>
      </c>
    </row>
    <row r="388" spans="1:7" ht="14.25" customHeight="1" x14ac:dyDescent="0.25">
      <c r="A388" s="85" t="s">
        <v>318</v>
      </c>
      <c r="B388" s="11" t="s">
        <v>20</v>
      </c>
      <c r="C388" s="8">
        <v>4612</v>
      </c>
      <c r="D388" s="27" t="s">
        <v>89</v>
      </c>
      <c r="E388" s="13"/>
      <c r="F388" s="137">
        <v>52206</v>
      </c>
      <c r="G388" s="23" t="s">
        <v>116</v>
      </c>
    </row>
    <row r="389" spans="1:7" ht="14.25" customHeight="1" x14ac:dyDescent="0.25">
      <c r="A389" s="85" t="s">
        <v>318</v>
      </c>
      <c r="B389" s="11" t="s">
        <v>20</v>
      </c>
      <c r="C389" s="8">
        <v>4613</v>
      </c>
      <c r="D389" s="8" t="s">
        <v>138</v>
      </c>
      <c r="E389" s="65"/>
      <c r="F389" s="94">
        <v>45860.3</v>
      </c>
      <c r="G389" s="23" t="s">
        <v>86</v>
      </c>
    </row>
    <row r="390" spans="1:7" ht="14.25" customHeight="1" x14ac:dyDescent="0.25">
      <c r="A390" s="85" t="s">
        <v>318</v>
      </c>
      <c r="B390" s="11" t="s">
        <v>20</v>
      </c>
      <c r="C390" s="8">
        <v>4614</v>
      </c>
      <c r="D390" s="8" t="s">
        <v>98</v>
      </c>
      <c r="E390" s="13"/>
      <c r="F390" s="94">
        <v>15152.5</v>
      </c>
      <c r="G390" s="23" t="s">
        <v>86</v>
      </c>
    </row>
    <row r="391" spans="1:7" ht="14.25" customHeight="1" x14ac:dyDescent="0.25">
      <c r="A391" s="85" t="s">
        <v>318</v>
      </c>
      <c r="B391" s="11" t="s">
        <v>20</v>
      </c>
      <c r="C391" s="8">
        <v>4615</v>
      </c>
      <c r="D391" s="27" t="s">
        <v>279</v>
      </c>
      <c r="E391" s="13"/>
      <c r="F391" s="132">
        <v>31640</v>
      </c>
      <c r="G391" s="23" t="s">
        <v>278</v>
      </c>
    </row>
    <row r="392" spans="1:7" ht="14.25" customHeight="1" x14ac:dyDescent="0.25">
      <c r="A392" s="85" t="s">
        <v>319</v>
      </c>
      <c r="B392" s="11" t="s">
        <v>20</v>
      </c>
      <c r="C392" s="8">
        <v>4616</v>
      </c>
      <c r="D392" s="8" t="s">
        <v>170</v>
      </c>
      <c r="E392" s="65"/>
      <c r="F392" s="94">
        <v>8898.75</v>
      </c>
      <c r="G392" s="23" t="s">
        <v>86</v>
      </c>
    </row>
    <row r="393" spans="1:7" s="112" customFormat="1" ht="14.25" customHeight="1" x14ac:dyDescent="0.25">
      <c r="A393" s="85" t="s">
        <v>319</v>
      </c>
      <c r="B393" s="134" t="s">
        <v>20</v>
      </c>
      <c r="C393" s="113">
        <v>4617</v>
      </c>
      <c r="D393" s="165" t="s">
        <v>218</v>
      </c>
      <c r="E393" s="20"/>
      <c r="F393" s="78">
        <v>18000</v>
      </c>
      <c r="G393" s="96" t="s">
        <v>219</v>
      </c>
    </row>
    <row r="394" spans="1:7" ht="14.25" customHeight="1" x14ac:dyDescent="0.25">
      <c r="A394" s="85" t="s">
        <v>319</v>
      </c>
      <c r="B394" s="11" t="s">
        <v>20</v>
      </c>
      <c r="C394" s="8">
        <v>4618</v>
      </c>
      <c r="D394" s="8" t="s">
        <v>170</v>
      </c>
      <c r="E394" s="65"/>
      <c r="F394" s="94">
        <v>3344.8</v>
      </c>
      <c r="G394" s="23" t="s">
        <v>86</v>
      </c>
    </row>
    <row r="395" spans="1:7" ht="14.25" customHeight="1" x14ac:dyDescent="0.25">
      <c r="A395" s="85" t="s">
        <v>319</v>
      </c>
      <c r="B395" s="11" t="s">
        <v>20</v>
      </c>
      <c r="C395" s="8">
        <v>4619</v>
      </c>
      <c r="D395" s="27" t="s">
        <v>161</v>
      </c>
      <c r="E395" s="13"/>
      <c r="F395" s="78">
        <v>113000</v>
      </c>
      <c r="G395" s="23" t="s">
        <v>86</v>
      </c>
    </row>
    <row r="396" spans="1:7" ht="14.25" customHeight="1" x14ac:dyDescent="0.25">
      <c r="A396" s="6"/>
      <c r="B396" s="11"/>
      <c r="C396" s="8"/>
      <c r="D396" s="12" t="s">
        <v>77</v>
      </c>
      <c r="E396" s="13">
        <f>E356</f>
        <v>54276516.709999993</v>
      </c>
      <c r="F396" s="102">
        <f>SUM(F358:F395)</f>
        <v>1027634.7600000001</v>
      </c>
      <c r="G396" s="23"/>
    </row>
    <row r="397" spans="1:7" ht="14.25" customHeight="1" x14ac:dyDescent="0.25">
      <c r="A397" s="6"/>
      <c r="B397" s="11"/>
      <c r="C397" s="8"/>
      <c r="D397" s="12" t="s">
        <v>65</v>
      </c>
      <c r="E397" s="13">
        <f>E396</f>
        <v>54276516.709999993</v>
      </c>
      <c r="F397" s="102">
        <f>F357+F396</f>
        <v>1920247.8200000003</v>
      </c>
      <c r="G397" s="23"/>
    </row>
    <row r="398" spans="1:7" ht="14.25" customHeight="1" x14ac:dyDescent="0.25">
      <c r="A398" s="6"/>
      <c r="B398" s="11"/>
      <c r="C398" s="8"/>
      <c r="D398" s="106" t="s">
        <v>62</v>
      </c>
      <c r="E398" s="13">
        <f>E397</f>
        <v>54276516.709999993</v>
      </c>
      <c r="F398" s="102">
        <f>F397</f>
        <v>1920247.8200000003</v>
      </c>
      <c r="G398" s="23"/>
    </row>
    <row r="399" spans="1:7" ht="14.25" customHeight="1" x14ac:dyDescent="0.25">
      <c r="A399" s="85" t="s">
        <v>319</v>
      </c>
      <c r="B399" s="11" t="s">
        <v>20</v>
      </c>
      <c r="C399" s="8">
        <v>4620</v>
      </c>
      <c r="D399" s="27" t="s">
        <v>504</v>
      </c>
      <c r="E399" s="13"/>
      <c r="F399" s="137">
        <v>1950</v>
      </c>
      <c r="G399" s="23" t="s">
        <v>112</v>
      </c>
    </row>
    <row r="400" spans="1:7" ht="14.25" customHeight="1" x14ac:dyDescent="0.25">
      <c r="A400" s="85" t="s">
        <v>319</v>
      </c>
      <c r="B400" s="11" t="s">
        <v>20</v>
      </c>
      <c r="C400" s="8">
        <v>4621</v>
      </c>
      <c r="D400" s="27" t="s">
        <v>76</v>
      </c>
      <c r="E400" s="61"/>
      <c r="F400" s="78">
        <v>7151.56</v>
      </c>
      <c r="G400" s="23" t="s">
        <v>116</v>
      </c>
    </row>
    <row r="401" spans="1:7" ht="14.25" customHeight="1" x14ac:dyDescent="0.25">
      <c r="A401" s="85" t="s">
        <v>320</v>
      </c>
      <c r="B401" s="11" t="s">
        <v>20</v>
      </c>
      <c r="C401" s="8">
        <v>4622</v>
      </c>
      <c r="D401" s="27" t="s">
        <v>237</v>
      </c>
      <c r="E401" s="13"/>
      <c r="F401" s="137">
        <v>81542.06</v>
      </c>
      <c r="G401" s="23" t="s">
        <v>116</v>
      </c>
    </row>
    <row r="402" spans="1:7" ht="14.25" customHeight="1" x14ac:dyDescent="0.25">
      <c r="A402" s="85" t="s">
        <v>320</v>
      </c>
      <c r="B402" s="11" t="s">
        <v>20</v>
      </c>
      <c r="C402" s="8">
        <v>4623</v>
      </c>
      <c r="D402" s="27" t="s">
        <v>237</v>
      </c>
      <c r="E402" s="13"/>
      <c r="F402" s="137">
        <v>168887.72</v>
      </c>
      <c r="G402" s="23" t="s">
        <v>116</v>
      </c>
    </row>
    <row r="403" spans="1:7" ht="14.25" customHeight="1" x14ac:dyDescent="0.25">
      <c r="A403" s="85" t="s">
        <v>320</v>
      </c>
      <c r="B403" s="11" t="s">
        <v>20</v>
      </c>
      <c r="C403" s="8">
        <v>4624</v>
      </c>
      <c r="D403" s="27" t="s">
        <v>237</v>
      </c>
      <c r="E403" s="13"/>
      <c r="F403" s="137">
        <v>31612.29</v>
      </c>
      <c r="G403" s="23" t="s">
        <v>116</v>
      </c>
    </row>
    <row r="404" spans="1:7" ht="14.25" customHeight="1" x14ac:dyDescent="0.25">
      <c r="A404" s="85" t="s">
        <v>320</v>
      </c>
      <c r="B404" s="11" t="s">
        <v>20</v>
      </c>
      <c r="C404" s="8">
        <v>4625</v>
      </c>
      <c r="D404" s="27" t="s">
        <v>279</v>
      </c>
      <c r="E404" s="13"/>
      <c r="F404" s="137">
        <v>94920</v>
      </c>
      <c r="G404" s="23" t="s">
        <v>116</v>
      </c>
    </row>
    <row r="405" spans="1:7" ht="14.25" customHeight="1" x14ac:dyDescent="0.25">
      <c r="A405" s="85" t="s">
        <v>320</v>
      </c>
      <c r="B405" s="11" t="s">
        <v>20</v>
      </c>
      <c r="C405" s="8">
        <v>4626</v>
      </c>
      <c r="D405" s="27" t="s">
        <v>237</v>
      </c>
      <c r="E405" s="13"/>
      <c r="F405" s="137">
        <v>21950.48</v>
      </c>
      <c r="G405" s="23" t="s">
        <v>116</v>
      </c>
    </row>
    <row r="406" spans="1:7" ht="14.25" customHeight="1" x14ac:dyDescent="0.25">
      <c r="A406" s="85" t="s">
        <v>320</v>
      </c>
      <c r="B406" s="11" t="s">
        <v>20</v>
      </c>
      <c r="C406" s="8">
        <v>4627</v>
      </c>
      <c r="D406" s="27" t="s">
        <v>511</v>
      </c>
      <c r="E406" s="13"/>
      <c r="F406" s="137">
        <v>8977.74</v>
      </c>
      <c r="G406" s="23" t="s">
        <v>116</v>
      </c>
    </row>
    <row r="407" spans="1:7" ht="14.25" customHeight="1" x14ac:dyDescent="0.25">
      <c r="A407" s="85" t="s">
        <v>320</v>
      </c>
      <c r="B407" s="11" t="s">
        <v>20</v>
      </c>
      <c r="C407" s="8">
        <v>4628</v>
      </c>
      <c r="D407" s="27" t="s">
        <v>512</v>
      </c>
      <c r="E407" s="13"/>
      <c r="F407" s="137">
        <v>31188</v>
      </c>
      <c r="G407" s="23" t="s">
        <v>116</v>
      </c>
    </row>
    <row r="408" spans="1:7" ht="14.25" customHeight="1" x14ac:dyDescent="0.25">
      <c r="A408" s="85" t="s">
        <v>320</v>
      </c>
      <c r="B408" s="11" t="s">
        <v>20</v>
      </c>
      <c r="C408" s="8">
        <v>4629</v>
      </c>
      <c r="D408" s="27" t="s">
        <v>133</v>
      </c>
      <c r="E408" s="13"/>
      <c r="F408" s="137">
        <v>40284.5</v>
      </c>
      <c r="G408" s="23" t="s">
        <v>116</v>
      </c>
    </row>
    <row r="409" spans="1:7" ht="14.25" customHeight="1" x14ac:dyDescent="0.25">
      <c r="A409" s="85" t="s">
        <v>320</v>
      </c>
      <c r="B409" s="11" t="s">
        <v>20</v>
      </c>
      <c r="C409" s="8">
        <v>4640</v>
      </c>
      <c r="D409" s="8" t="s">
        <v>150</v>
      </c>
      <c r="E409" s="13"/>
      <c r="F409" s="137">
        <v>53331.519999999997</v>
      </c>
      <c r="G409" s="23" t="s">
        <v>116</v>
      </c>
    </row>
    <row r="410" spans="1:7" ht="14.25" customHeight="1" x14ac:dyDescent="0.25">
      <c r="A410" s="85" t="s">
        <v>320</v>
      </c>
      <c r="B410" s="11" t="s">
        <v>20</v>
      </c>
      <c r="C410" s="8">
        <v>4641</v>
      </c>
      <c r="D410" s="27" t="s">
        <v>516</v>
      </c>
      <c r="E410" s="13"/>
      <c r="F410" s="137">
        <v>26176.81</v>
      </c>
      <c r="G410" s="23" t="s">
        <v>116</v>
      </c>
    </row>
    <row r="411" spans="1:7" ht="14.25" customHeight="1" x14ac:dyDescent="0.25">
      <c r="A411" s="85" t="s">
        <v>321</v>
      </c>
      <c r="B411" s="11" t="s">
        <v>20</v>
      </c>
      <c r="C411" s="8">
        <v>4642</v>
      </c>
      <c r="D411" s="27" t="s">
        <v>517</v>
      </c>
      <c r="E411" s="13"/>
      <c r="F411" s="137">
        <v>66805.600000000006</v>
      </c>
      <c r="G411" s="23" t="s">
        <v>116</v>
      </c>
    </row>
    <row r="412" spans="1:7" ht="14.25" customHeight="1" x14ac:dyDescent="0.25">
      <c r="A412" s="85" t="s">
        <v>325</v>
      </c>
      <c r="B412" s="11" t="s">
        <v>20</v>
      </c>
      <c r="C412" s="8">
        <v>4643</v>
      </c>
      <c r="D412" s="27" t="s">
        <v>251</v>
      </c>
      <c r="E412" s="13"/>
      <c r="F412" s="132">
        <v>25000</v>
      </c>
      <c r="G412" s="23" t="s">
        <v>243</v>
      </c>
    </row>
    <row r="413" spans="1:7" ht="14.25" customHeight="1" x14ac:dyDescent="0.25">
      <c r="A413" s="85" t="s">
        <v>325</v>
      </c>
      <c r="B413" s="11" t="s">
        <v>20</v>
      </c>
      <c r="C413" s="8">
        <v>4644</v>
      </c>
      <c r="D413" s="8" t="s">
        <v>289</v>
      </c>
      <c r="E413" s="13"/>
      <c r="F413" s="94">
        <v>35000</v>
      </c>
      <c r="G413" s="23" t="s">
        <v>87</v>
      </c>
    </row>
    <row r="414" spans="1:7" ht="14.25" customHeight="1" x14ac:dyDescent="0.25">
      <c r="A414" s="85" t="s">
        <v>325</v>
      </c>
      <c r="B414" s="11" t="s">
        <v>20</v>
      </c>
      <c r="C414" s="8">
        <v>4645</v>
      </c>
      <c r="D414" s="27" t="s">
        <v>257</v>
      </c>
      <c r="E414" s="13"/>
      <c r="F414" s="137">
        <v>3964</v>
      </c>
      <c r="G414" s="23" t="s">
        <v>501</v>
      </c>
    </row>
    <row r="415" spans="1:7" ht="14.25" customHeight="1" x14ac:dyDescent="0.25">
      <c r="A415" s="85" t="s">
        <v>325</v>
      </c>
      <c r="B415" s="11" t="s">
        <v>20</v>
      </c>
      <c r="C415" s="8">
        <v>4646</v>
      </c>
      <c r="D415" s="27" t="s">
        <v>289</v>
      </c>
      <c r="E415" s="13"/>
      <c r="F415" s="132">
        <v>25000</v>
      </c>
      <c r="G415" s="23" t="s">
        <v>243</v>
      </c>
    </row>
    <row r="416" spans="1:7" ht="14.25" customHeight="1" x14ac:dyDescent="0.25">
      <c r="A416" s="85" t="s">
        <v>325</v>
      </c>
      <c r="B416" s="11" t="s">
        <v>20</v>
      </c>
      <c r="C416" s="8">
        <v>4647</v>
      </c>
      <c r="D416" s="8" t="s">
        <v>277</v>
      </c>
      <c r="E416" s="13"/>
      <c r="F416" s="132">
        <v>25000</v>
      </c>
      <c r="G416" s="23" t="s">
        <v>243</v>
      </c>
    </row>
    <row r="417" spans="1:7" ht="14.25" customHeight="1" x14ac:dyDescent="0.25">
      <c r="A417" s="85" t="s">
        <v>325</v>
      </c>
      <c r="B417" s="11" t="s">
        <v>20</v>
      </c>
      <c r="C417" s="8">
        <v>4648</v>
      </c>
      <c r="D417" s="27" t="s">
        <v>276</v>
      </c>
      <c r="E417" s="13"/>
      <c r="F417" s="132">
        <v>25000</v>
      </c>
      <c r="G417" s="23" t="s">
        <v>243</v>
      </c>
    </row>
    <row r="418" spans="1:7" ht="14.25" customHeight="1" x14ac:dyDescent="0.25">
      <c r="A418" s="85" t="s">
        <v>325</v>
      </c>
      <c r="B418" s="11" t="s">
        <v>20</v>
      </c>
      <c r="C418" s="8">
        <v>4649</v>
      </c>
      <c r="D418" s="27" t="s">
        <v>252</v>
      </c>
      <c r="E418" s="13"/>
      <c r="F418" s="132">
        <v>25000</v>
      </c>
      <c r="G418" s="23" t="s">
        <v>243</v>
      </c>
    </row>
    <row r="419" spans="1:7" ht="14.25" customHeight="1" x14ac:dyDescent="0.25">
      <c r="A419" s="85" t="s">
        <v>325</v>
      </c>
      <c r="B419" s="11" t="s">
        <v>20</v>
      </c>
      <c r="C419" s="8">
        <v>4650</v>
      </c>
      <c r="D419" s="27" t="s">
        <v>253</v>
      </c>
      <c r="E419" s="13"/>
      <c r="F419" s="132">
        <v>25000</v>
      </c>
      <c r="G419" s="23" t="s">
        <v>243</v>
      </c>
    </row>
    <row r="420" spans="1:7" ht="14.25" customHeight="1" x14ac:dyDescent="0.25">
      <c r="A420" s="85" t="s">
        <v>325</v>
      </c>
      <c r="B420" s="11" t="s">
        <v>20</v>
      </c>
      <c r="C420" s="8">
        <v>4651</v>
      </c>
      <c r="D420" s="8" t="s">
        <v>275</v>
      </c>
      <c r="E420" s="13"/>
      <c r="F420" s="132">
        <v>25000</v>
      </c>
      <c r="G420" s="23" t="s">
        <v>243</v>
      </c>
    </row>
    <row r="421" spans="1:7" ht="14.25" customHeight="1" x14ac:dyDescent="0.25">
      <c r="A421" s="85" t="s">
        <v>325</v>
      </c>
      <c r="B421" s="11" t="s">
        <v>20</v>
      </c>
      <c r="C421" s="8">
        <v>4652</v>
      </c>
      <c r="D421" s="27" t="s">
        <v>270</v>
      </c>
      <c r="E421" s="13"/>
      <c r="F421" s="132">
        <v>25000</v>
      </c>
      <c r="G421" s="23" t="s">
        <v>243</v>
      </c>
    </row>
    <row r="422" spans="1:7" ht="14.25" customHeight="1" x14ac:dyDescent="0.25">
      <c r="A422" s="85" t="s">
        <v>325</v>
      </c>
      <c r="B422" s="11" t="s">
        <v>20</v>
      </c>
      <c r="C422" s="8">
        <v>4653</v>
      </c>
      <c r="D422" s="27" t="s">
        <v>230</v>
      </c>
      <c r="E422" s="13"/>
      <c r="F422" s="132">
        <v>25000</v>
      </c>
      <c r="G422" s="23" t="s">
        <v>243</v>
      </c>
    </row>
    <row r="423" spans="1:7" ht="14.25" customHeight="1" x14ac:dyDescent="0.25">
      <c r="A423" s="85" t="s">
        <v>325</v>
      </c>
      <c r="B423" s="11" t="s">
        <v>20</v>
      </c>
      <c r="C423" s="8">
        <v>4654</v>
      </c>
      <c r="D423" s="27" t="s">
        <v>230</v>
      </c>
      <c r="E423" s="13"/>
      <c r="F423" s="137">
        <v>45000</v>
      </c>
      <c r="G423" s="103" t="s">
        <v>119</v>
      </c>
    </row>
    <row r="424" spans="1:7" ht="14.25" customHeight="1" x14ac:dyDescent="0.25">
      <c r="A424" s="85" t="s">
        <v>325</v>
      </c>
      <c r="B424" s="11" t="s">
        <v>20</v>
      </c>
      <c r="C424" s="8">
        <v>4655</v>
      </c>
      <c r="D424" s="82" t="s">
        <v>193</v>
      </c>
      <c r="E424" s="13"/>
      <c r="F424" s="137">
        <v>1000</v>
      </c>
      <c r="G424" s="103" t="s">
        <v>101</v>
      </c>
    </row>
    <row r="425" spans="1:7" ht="14.25" customHeight="1" x14ac:dyDescent="0.25">
      <c r="A425" s="85" t="s">
        <v>325</v>
      </c>
      <c r="B425" s="11" t="s">
        <v>20</v>
      </c>
      <c r="C425" s="8">
        <v>4656</v>
      </c>
      <c r="D425" s="59" t="s">
        <v>113</v>
      </c>
      <c r="E425" s="13"/>
      <c r="F425" s="137">
        <v>3550</v>
      </c>
      <c r="G425" s="23" t="s">
        <v>112</v>
      </c>
    </row>
    <row r="426" spans="1:7" s="41" customFormat="1" ht="14.25" customHeight="1" x14ac:dyDescent="0.25">
      <c r="A426" s="85" t="s">
        <v>325</v>
      </c>
      <c r="B426" s="11" t="s">
        <v>20</v>
      </c>
      <c r="C426" s="8">
        <v>4657</v>
      </c>
      <c r="D426" s="27" t="s">
        <v>264</v>
      </c>
      <c r="E426" s="13"/>
      <c r="F426" s="78">
        <v>13500</v>
      </c>
      <c r="G426" s="23" t="s">
        <v>119</v>
      </c>
    </row>
    <row r="427" spans="1:7" s="41" customFormat="1" ht="14.25" customHeight="1" x14ac:dyDescent="0.25">
      <c r="A427" s="6"/>
      <c r="B427" s="11"/>
      <c r="C427" s="8"/>
      <c r="D427" s="12" t="s">
        <v>77</v>
      </c>
      <c r="E427" s="13">
        <f>E398</f>
        <v>54276516.709999993</v>
      </c>
      <c r="F427" s="114">
        <f>SUM(F399:F426)</f>
        <v>961792.28</v>
      </c>
      <c r="G427" s="23"/>
    </row>
    <row r="428" spans="1:7" s="41" customFormat="1" ht="14.25" customHeight="1" x14ac:dyDescent="0.25">
      <c r="A428" s="6"/>
      <c r="B428" s="11"/>
      <c r="C428" s="8"/>
      <c r="D428" s="12" t="s">
        <v>65</v>
      </c>
      <c r="E428" s="13">
        <f>E427</f>
        <v>54276516.709999993</v>
      </c>
      <c r="F428" s="114">
        <f>F398+F427</f>
        <v>2882040.1000000006</v>
      </c>
      <c r="G428" s="23"/>
    </row>
    <row r="429" spans="1:7" s="41" customFormat="1" ht="14.25" customHeight="1" x14ac:dyDescent="0.25">
      <c r="A429" s="6"/>
      <c r="B429" s="11"/>
      <c r="C429" s="8"/>
      <c r="D429" s="106" t="s">
        <v>62</v>
      </c>
      <c r="E429" s="13">
        <f>E428</f>
        <v>54276516.709999993</v>
      </c>
      <c r="F429" s="114">
        <f>F428</f>
        <v>2882040.1000000006</v>
      </c>
      <c r="G429" s="23"/>
    </row>
    <row r="430" spans="1:7" s="41" customFormat="1" ht="14.25" customHeight="1" x14ac:dyDescent="0.25">
      <c r="A430" s="85" t="s">
        <v>325</v>
      </c>
      <c r="B430" s="11" t="s">
        <v>20</v>
      </c>
      <c r="C430" s="8">
        <v>4658</v>
      </c>
      <c r="D430" s="27" t="s">
        <v>54</v>
      </c>
      <c r="E430" s="13"/>
      <c r="F430" s="78">
        <v>5000</v>
      </c>
      <c r="G430" s="23" t="s">
        <v>101</v>
      </c>
    </row>
    <row r="431" spans="1:7" s="41" customFormat="1" ht="14.25" customHeight="1" x14ac:dyDescent="0.25">
      <c r="A431" s="85" t="s">
        <v>325</v>
      </c>
      <c r="B431" s="11" t="s">
        <v>20</v>
      </c>
      <c r="C431" s="8">
        <v>4659</v>
      </c>
      <c r="D431" s="11" t="s">
        <v>57</v>
      </c>
      <c r="E431" s="71"/>
      <c r="F431" s="95">
        <v>1000</v>
      </c>
      <c r="G431" s="23" t="s">
        <v>101</v>
      </c>
    </row>
    <row r="432" spans="1:7" ht="14.25" customHeight="1" x14ac:dyDescent="0.25">
      <c r="A432" s="85" t="s">
        <v>325</v>
      </c>
      <c r="B432" s="11" t="s">
        <v>20</v>
      </c>
      <c r="C432" s="8">
        <v>4660</v>
      </c>
      <c r="D432" s="113" t="s">
        <v>265</v>
      </c>
      <c r="E432" s="149"/>
      <c r="F432" s="79">
        <v>3450</v>
      </c>
      <c r="G432" s="96" t="s">
        <v>272</v>
      </c>
    </row>
    <row r="433" spans="1:8" s="41" customFormat="1" ht="14.25" customHeight="1" x14ac:dyDescent="0.25">
      <c r="A433" s="85" t="s">
        <v>326</v>
      </c>
      <c r="B433" s="11" t="s">
        <v>20</v>
      </c>
      <c r="C433" s="8">
        <v>4661</v>
      </c>
      <c r="D433" s="27" t="s">
        <v>273</v>
      </c>
      <c r="E433" s="13"/>
      <c r="F433" s="137">
        <v>2500</v>
      </c>
      <c r="G433" s="23" t="s">
        <v>100</v>
      </c>
      <c r="H433" s="41" t="s">
        <v>534</v>
      </c>
    </row>
    <row r="434" spans="1:8" ht="14.25" customHeight="1" x14ac:dyDescent="0.25">
      <c r="A434" s="85" t="s">
        <v>326</v>
      </c>
      <c r="B434" s="11" t="s">
        <v>20</v>
      </c>
      <c r="C434" s="8">
        <v>4662</v>
      </c>
      <c r="D434" s="27" t="s">
        <v>105</v>
      </c>
      <c r="E434" s="13"/>
      <c r="F434" s="137">
        <v>2500</v>
      </c>
      <c r="G434" s="23" t="s">
        <v>100</v>
      </c>
      <c r="H434" s="41" t="s">
        <v>534</v>
      </c>
    </row>
    <row r="435" spans="1:8" ht="14.25" customHeight="1" x14ac:dyDescent="0.25">
      <c r="A435" s="85" t="s">
        <v>326</v>
      </c>
      <c r="B435" s="11" t="s">
        <v>20</v>
      </c>
      <c r="C435" s="8">
        <v>4663</v>
      </c>
      <c r="D435" s="67" t="s">
        <v>163</v>
      </c>
      <c r="E435" s="13"/>
      <c r="F435" s="137">
        <v>2500</v>
      </c>
      <c r="G435" s="23" t="s">
        <v>100</v>
      </c>
      <c r="H435" s="41" t="s">
        <v>534</v>
      </c>
    </row>
    <row r="436" spans="1:8" ht="14.25" customHeight="1" x14ac:dyDescent="0.25">
      <c r="A436" s="85" t="s">
        <v>326</v>
      </c>
      <c r="B436" s="11" t="s">
        <v>20</v>
      </c>
      <c r="C436" s="8">
        <v>4664</v>
      </c>
      <c r="D436" s="27" t="s">
        <v>167</v>
      </c>
      <c r="E436" s="13"/>
      <c r="F436" s="137">
        <v>2500</v>
      </c>
      <c r="G436" s="23" t="s">
        <v>100</v>
      </c>
      <c r="H436" s="41" t="s">
        <v>534</v>
      </c>
    </row>
    <row r="437" spans="1:8" ht="14.25" customHeight="1" x14ac:dyDescent="0.25">
      <c r="A437" s="85" t="s">
        <v>326</v>
      </c>
      <c r="B437" s="11" t="s">
        <v>20</v>
      </c>
      <c r="C437" s="8">
        <v>4665</v>
      </c>
      <c r="D437" s="27" t="s">
        <v>304</v>
      </c>
      <c r="E437" s="13"/>
      <c r="F437" s="137">
        <v>2500</v>
      </c>
      <c r="G437" s="23" t="s">
        <v>100</v>
      </c>
      <c r="H437" s="41" t="s">
        <v>534</v>
      </c>
    </row>
    <row r="438" spans="1:8" ht="14.25" customHeight="1" x14ac:dyDescent="0.25">
      <c r="A438" s="85" t="s">
        <v>326</v>
      </c>
      <c r="B438" s="11" t="s">
        <v>20</v>
      </c>
      <c r="C438" s="8">
        <v>4666</v>
      </c>
      <c r="D438" s="27" t="s">
        <v>224</v>
      </c>
      <c r="E438" s="13"/>
      <c r="F438" s="137">
        <v>2500</v>
      </c>
      <c r="G438" s="23" t="s">
        <v>100</v>
      </c>
      <c r="H438" s="41" t="s">
        <v>534</v>
      </c>
    </row>
    <row r="439" spans="1:8" ht="14.25" customHeight="1" x14ac:dyDescent="0.25">
      <c r="A439" s="85" t="s">
        <v>326</v>
      </c>
      <c r="B439" s="11" t="s">
        <v>20</v>
      </c>
      <c r="C439" s="8">
        <v>4667</v>
      </c>
      <c r="D439" s="27" t="s">
        <v>227</v>
      </c>
      <c r="E439" s="13"/>
      <c r="F439" s="137">
        <v>2500</v>
      </c>
      <c r="G439" s="23" t="s">
        <v>100</v>
      </c>
      <c r="H439" s="41" t="s">
        <v>534</v>
      </c>
    </row>
    <row r="440" spans="1:8" ht="14.25" customHeight="1" x14ac:dyDescent="0.25">
      <c r="A440" s="85" t="s">
        <v>326</v>
      </c>
      <c r="B440" s="11" t="s">
        <v>20</v>
      </c>
      <c r="C440" s="8">
        <v>4668</v>
      </c>
      <c r="D440" s="27" t="s">
        <v>229</v>
      </c>
      <c r="E440" s="13"/>
      <c r="F440" s="137">
        <v>2500</v>
      </c>
      <c r="G440" s="23" t="s">
        <v>100</v>
      </c>
      <c r="H440" s="41" t="s">
        <v>534</v>
      </c>
    </row>
    <row r="441" spans="1:8" ht="14.25" customHeight="1" x14ac:dyDescent="0.25">
      <c r="A441" s="85" t="s">
        <v>326</v>
      </c>
      <c r="B441" s="11" t="s">
        <v>20</v>
      </c>
      <c r="C441" s="8">
        <v>4669</v>
      </c>
      <c r="D441" s="27" t="s">
        <v>229</v>
      </c>
      <c r="E441" s="13"/>
      <c r="F441" s="137">
        <v>7000</v>
      </c>
      <c r="G441" s="23" t="s">
        <v>100</v>
      </c>
      <c r="H441" s="41"/>
    </row>
    <row r="442" spans="1:8" ht="14.25" customHeight="1" x14ac:dyDescent="0.25">
      <c r="A442" s="85" t="s">
        <v>326</v>
      </c>
      <c r="B442" s="11" t="s">
        <v>20</v>
      </c>
      <c r="C442" s="8">
        <v>4670</v>
      </c>
      <c r="D442" s="27" t="s">
        <v>141</v>
      </c>
      <c r="E442" s="13"/>
      <c r="F442" s="137">
        <v>2500</v>
      </c>
      <c r="G442" s="23" t="s">
        <v>100</v>
      </c>
      <c r="H442" s="41" t="s">
        <v>534</v>
      </c>
    </row>
    <row r="443" spans="1:8" ht="14.25" customHeight="1" x14ac:dyDescent="0.25">
      <c r="A443" s="85" t="s">
        <v>326</v>
      </c>
      <c r="B443" s="11" t="s">
        <v>20</v>
      </c>
      <c r="C443" s="8">
        <v>4671</v>
      </c>
      <c r="D443" s="27" t="s">
        <v>236</v>
      </c>
      <c r="E443" s="13"/>
      <c r="F443" s="137">
        <v>2500</v>
      </c>
      <c r="G443" s="23" t="s">
        <v>100</v>
      </c>
      <c r="H443" s="41" t="s">
        <v>534</v>
      </c>
    </row>
    <row r="444" spans="1:8" ht="14.25" customHeight="1" x14ac:dyDescent="0.25">
      <c r="A444" s="85" t="s">
        <v>326</v>
      </c>
      <c r="B444" s="11" t="s">
        <v>20</v>
      </c>
      <c r="C444" s="8">
        <v>4672</v>
      </c>
      <c r="D444" s="113" t="s">
        <v>265</v>
      </c>
      <c r="E444" s="13"/>
      <c r="F444" s="137">
        <v>2500</v>
      </c>
      <c r="G444" s="23" t="s">
        <v>100</v>
      </c>
      <c r="H444" s="41" t="s">
        <v>534</v>
      </c>
    </row>
    <row r="445" spans="1:8" ht="14.25" customHeight="1" x14ac:dyDescent="0.25">
      <c r="A445" s="85" t="s">
        <v>326</v>
      </c>
      <c r="B445" s="11" t="s">
        <v>20</v>
      </c>
      <c r="C445" s="8">
        <v>4673</v>
      </c>
      <c r="D445" s="27" t="s">
        <v>228</v>
      </c>
      <c r="E445" s="13"/>
      <c r="F445" s="137">
        <v>2500</v>
      </c>
      <c r="G445" s="23" t="s">
        <v>100</v>
      </c>
      <c r="H445" s="41" t="s">
        <v>534</v>
      </c>
    </row>
    <row r="446" spans="1:8" ht="14.25" customHeight="1" x14ac:dyDescent="0.25">
      <c r="A446" s="85" t="s">
        <v>326</v>
      </c>
      <c r="B446" s="11" t="s">
        <v>20</v>
      </c>
      <c r="C446" s="8">
        <v>4674</v>
      </c>
      <c r="D446" s="27" t="s">
        <v>47</v>
      </c>
      <c r="E446" s="13"/>
      <c r="F446" s="137">
        <v>35911.019999999997</v>
      </c>
      <c r="G446" s="23" t="s">
        <v>116</v>
      </c>
      <c r="H446" s="41"/>
    </row>
    <row r="447" spans="1:8" ht="14.25" customHeight="1" x14ac:dyDescent="0.25">
      <c r="A447" s="85" t="s">
        <v>326</v>
      </c>
      <c r="B447" s="11" t="s">
        <v>20</v>
      </c>
      <c r="C447" s="8">
        <v>4675</v>
      </c>
      <c r="D447" s="27" t="s">
        <v>541</v>
      </c>
      <c r="E447" s="13"/>
      <c r="F447" s="78">
        <v>390</v>
      </c>
      <c r="G447" s="23" t="s">
        <v>116</v>
      </c>
    </row>
    <row r="448" spans="1:8" ht="14.25" customHeight="1" x14ac:dyDescent="0.25">
      <c r="A448" s="85" t="s">
        <v>326</v>
      </c>
      <c r="B448" s="11" t="s">
        <v>20</v>
      </c>
      <c r="C448" s="8">
        <v>4676</v>
      </c>
      <c r="D448" s="27" t="s">
        <v>515</v>
      </c>
      <c r="E448" s="13"/>
      <c r="F448" s="78">
        <v>1074.46</v>
      </c>
      <c r="G448" s="23" t="s">
        <v>116</v>
      </c>
    </row>
    <row r="449" spans="1:7" ht="14.25" customHeight="1" x14ac:dyDescent="0.25">
      <c r="A449" s="85" t="s">
        <v>326</v>
      </c>
      <c r="B449" s="11" t="s">
        <v>20</v>
      </c>
      <c r="C449" s="8">
        <v>4677</v>
      </c>
      <c r="D449" s="27" t="s">
        <v>170</v>
      </c>
      <c r="E449" s="13"/>
      <c r="F449" s="78">
        <v>1243</v>
      </c>
      <c r="G449" s="23" t="s">
        <v>116</v>
      </c>
    </row>
    <row r="450" spans="1:7" ht="14.25" customHeight="1" x14ac:dyDescent="0.25">
      <c r="A450" s="85" t="s">
        <v>326</v>
      </c>
      <c r="B450" s="11" t="s">
        <v>20</v>
      </c>
      <c r="C450" s="8">
        <v>4678</v>
      </c>
      <c r="D450" s="27" t="s">
        <v>256</v>
      </c>
      <c r="E450" s="13"/>
      <c r="F450" s="78">
        <v>3781.06</v>
      </c>
      <c r="G450" s="23" t="s">
        <v>116</v>
      </c>
    </row>
    <row r="451" spans="1:7" ht="14.25" customHeight="1" x14ac:dyDescent="0.25">
      <c r="A451" s="85" t="s">
        <v>326</v>
      </c>
      <c r="B451" s="11" t="s">
        <v>20</v>
      </c>
      <c r="C451" s="8">
        <v>4679</v>
      </c>
      <c r="D451" s="27" t="s">
        <v>256</v>
      </c>
      <c r="E451" s="13"/>
      <c r="F451" s="78">
        <v>2714.6</v>
      </c>
      <c r="G451" s="23" t="s">
        <v>116</v>
      </c>
    </row>
    <row r="452" spans="1:7" ht="14.25" customHeight="1" x14ac:dyDescent="0.25">
      <c r="A452" s="85" t="s">
        <v>326</v>
      </c>
      <c r="B452" s="11" t="s">
        <v>20</v>
      </c>
      <c r="C452" s="8">
        <v>4680</v>
      </c>
      <c r="D452" s="27" t="s">
        <v>245</v>
      </c>
      <c r="E452" s="13"/>
      <c r="F452" s="78">
        <v>22800</v>
      </c>
      <c r="G452" s="23" t="s">
        <v>116</v>
      </c>
    </row>
    <row r="453" spans="1:7" ht="14.25" customHeight="1" x14ac:dyDescent="0.25">
      <c r="A453" s="85" t="s">
        <v>326</v>
      </c>
      <c r="B453" s="11" t="s">
        <v>20</v>
      </c>
      <c r="C453" s="8">
        <v>4681</v>
      </c>
      <c r="D453" s="27" t="s">
        <v>245</v>
      </c>
      <c r="E453" s="13"/>
      <c r="F453" s="78">
        <v>74955</v>
      </c>
      <c r="G453" s="23" t="s">
        <v>116</v>
      </c>
    </row>
    <row r="454" spans="1:7" s="112" customFormat="1" ht="14.25" customHeight="1" x14ac:dyDescent="0.25">
      <c r="A454" s="85" t="s">
        <v>326</v>
      </c>
      <c r="B454" s="134" t="s">
        <v>20</v>
      </c>
      <c r="C454" s="113">
        <v>4682</v>
      </c>
      <c r="D454" s="27" t="s">
        <v>105</v>
      </c>
      <c r="E454" s="13"/>
      <c r="F454" s="137">
        <v>35000</v>
      </c>
      <c r="G454" s="23" t="s">
        <v>100</v>
      </c>
    </row>
    <row r="455" spans="1:7" ht="14.25" customHeight="1" x14ac:dyDescent="0.25">
      <c r="A455" s="85" t="s">
        <v>326</v>
      </c>
      <c r="B455" s="11" t="s">
        <v>20</v>
      </c>
      <c r="C455" s="8">
        <v>4683</v>
      </c>
      <c r="D455" s="27" t="s">
        <v>542</v>
      </c>
      <c r="E455" s="13"/>
      <c r="F455" s="78">
        <v>10122.030000000001</v>
      </c>
      <c r="G455" s="23" t="s">
        <v>116</v>
      </c>
    </row>
    <row r="456" spans="1:7" ht="14.25" customHeight="1" x14ac:dyDescent="0.25">
      <c r="A456" s="85" t="s">
        <v>326</v>
      </c>
      <c r="B456" s="11" t="s">
        <v>20</v>
      </c>
      <c r="C456" s="8">
        <v>4684</v>
      </c>
      <c r="D456" s="27" t="s">
        <v>542</v>
      </c>
      <c r="E456" s="13"/>
      <c r="F456" s="78">
        <v>3183.07</v>
      </c>
      <c r="G456" s="23" t="s">
        <v>116</v>
      </c>
    </row>
    <row r="457" spans="1:7" ht="14.25" customHeight="1" x14ac:dyDescent="0.25">
      <c r="A457" s="85" t="s">
        <v>326</v>
      </c>
      <c r="B457" s="11" t="s">
        <v>20</v>
      </c>
      <c r="C457" s="8">
        <v>4685</v>
      </c>
      <c r="D457" s="27" t="s">
        <v>515</v>
      </c>
      <c r="E457" s="13"/>
      <c r="F457" s="78">
        <v>3831.15</v>
      </c>
      <c r="G457" s="23" t="s">
        <v>116</v>
      </c>
    </row>
    <row r="458" spans="1:7" ht="14.25" customHeight="1" x14ac:dyDescent="0.25">
      <c r="A458" s="85" t="s">
        <v>326</v>
      </c>
      <c r="B458" s="11" t="s">
        <v>20</v>
      </c>
      <c r="C458" s="8">
        <v>4686</v>
      </c>
      <c r="D458" s="27" t="s">
        <v>265</v>
      </c>
      <c r="E458" s="13"/>
      <c r="F458" s="78">
        <v>7000</v>
      </c>
      <c r="G458" s="96" t="s">
        <v>272</v>
      </c>
    </row>
    <row r="459" spans="1:7" ht="14.25" customHeight="1" x14ac:dyDescent="0.25">
      <c r="A459" s="85" t="s">
        <v>326</v>
      </c>
      <c r="B459" s="11" t="s">
        <v>20</v>
      </c>
      <c r="C459" s="8">
        <v>4687</v>
      </c>
      <c r="D459" s="27" t="s">
        <v>227</v>
      </c>
      <c r="E459" s="13"/>
      <c r="F459" s="137">
        <v>7000</v>
      </c>
      <c r="G459" s="23" t="s">
        <v>100</v>
      </c>
    </row>
    <row r="460" spans="1:7" ht="14.25" customHeight="1" x14ac:dyDescent="0.25">
      <c r="A460" s="85" t="s">
        <v>326</v>
      </c>
      <c r="B460" s="11" t="s">
        <v>20</v>
      </c>
      <c r="C460" s="8">
        <v>4688</v>
      </c>
      <c r="D460" s="11" t="s">
        <v>57</v>
      </c>
      <c r="E460" s="13"/>
      <c r="F460" s="78">
        <v>7000</v>
      </c>
      <c r="G460" s="23" t="s">
        <v>272</v>
      </c>
    </row>
    <row r="461" spans="1:7" ht="14.25" customHeight="1" x14ac:dyDescent="0.25">
      <c r="A461" s="85" t="s">
        <v>326</v>
      </c>
      <c r="B461" s="11" t="s">
        <v>20</v>
      </c>
      <c r="C461" s="8">
        <v>4689</v>
      </c>
      <c r="D461" s="27" t="s">
        <v>224</v>
      </c>
      <c r="E461" s="13"/>
      <c r="F461" s="137">
        <v>7000</v>
      </c>
      <c r="G461" s="23" t="s">
        <v>100</v>
      </c>
    </row>
    <row r="462" spans="1:7" ht="14.25" customHeight="1" x14ac:dyDescent="0.25">
      <c r="A462" s="85" t="s">
        <v>326</v>
      </c>
      <c r="B462" s="11" t="s">
        <v>20</v>
      </c>
      <c r="C462" s="8">
        <v>4690</v>
      </c>
      <c r="D462" s="27" t="s">
        <v>304</v>
      </c>
      <c r="E462" s="13"/>
      <c r="F462" s="78">
        <v>15000</v>
      </c>
      <c r="G462" s="23" t="s">
        <v>100</v>
      </c>
    </row>
    <row r="463" spans="1:7" ht="14.25" customHeight="1" x14ac:dyDescent="0.25">
      <c r="A463" s="85" t="s">
        <v>326</v>
      </c>
      <c r="B463" s="11" t="s">
        <v>20</v>
      </c>
      <c r="C463" s="8">
        <v>4691</v>
      </c>
      <c r="D463" s="27" t="s">
        <v>167</v>
      </c>
      <c r="E463" s="13"/>
      <c r="F463" s="137">
        <v>15000</v>
      </c>
      <c r="G463" s="23" t="s">
        <v>100</v>
      </c>
    </row>
    <row r="464" spans="1:7" ht="14.25" customHeight="1" x14ac:dyDescent="0.25">
      <c r="A464" s="85" t="s">
        <v>326</v>
      </c>
      <c r="B464" s="11" t="s">
        <v>20</v>
      </c>
      <c r="C464" s="8">
        <v>4692</v>
      </c>
      <c r="D464" s="67" t="s">
        <v>163</v>
      </c>
      <c r="E464" s="66"/>
      <c r="F464" s="68">
        <v>15000</v>
      </c>
      <c r="G464" s="67" t="s">
        <v>100</v>
      </c>
    </row>
    <row r="465" spans="1:7" ht="14.25" customHeight="1" x14ac:dyDescent="0.25">
      <c r="A465" s="85" t="s">
        <v>326</v>
      </c>
      <c r="B465" s="11" t="s">
        <v>20</v>
      </c>
      <c r="C465" s="8">
        <v>4693</v>
      </c>
      <c r="D465" s="27" t="s">
        <v>273</v>
      </c>
      <c r="E465" s="13"/>
      <c r="F465" s="137">
        <v>7000</v>
      </c>
      <c r="G465" s="23" t="s">
        <v>100</v>
      </c>
    </row>
    <row r="466" spans="1:7" ht="14.25" customHeight="1" x14ac:dyDescent="0.25">
      <c r="A466" s="85" t="s">
        <v>326</v>
      </c>
      <c r="B466" s="11" t="s">
        <v>20</v>
      </c>
      <c r="C466" s="8">
        <v>4694</v>
      </c>
      <c r="D466" s="27" t="s">
        <v>228</v>
      </c>
      <c r="E466" s="13"/>
      <c r="F466" s="137">
        <v>7000</v>
      </c>
      <c r="G466" s="23" t="s">
        <v>100</v>
      </c>
    </row>
    <row r="467" spans="1:7" s="112" customFormat="1" ht="14.25" customHeight="1" x14ac:dyDescent="0.25">
      <c r="A467" s="85" t="s">
        <v>326</v>
      </c>
      <c r="B467" s="134" t="s">
        <v>20</v>
      </c>
      <c r="C467" s="113" t="s">
        <v>550</v>
      </c>
      <c r="D467" s="113" t="s">
        <v>57</v>
      </c>
      <c r="E467" s="20"/>
      <c r="F467" s="78">
        <v>2500</v>
      </c>
      <c r="G467" s="96" t="s">
        <v>100</v>
      </c>
    </row>
    <row r="468" spans="1:7" ht="14.25" customHeight="1" x14ac:dyDescent="0.25">
      <c r="A468" s="6"/>
      <c r="B468" s="11"/>
      <c r="C468" s="8"/>
      <c r="D468" s="12" t="s">
        <v>77</v>
      </c>
      <c r="E468" s="13">
        <f>E429</f>
        <v>54276516.709999993</v>
      </c>
      <c r="F468" s="76">
        <f>SUM(F430:F467)</f>
        <v>330955.39</v>
      </c>
      <c r="G468" s="23"/>
    </row>
    <row r="469" spans="1:7" ht="14.25" customHeight="1" x14ac:dyDescent="0.25">
      <c r="A469" s="6"/>
      <c r="B469" s="11"/>
      <c r="C469" s="8"/>
      <c r="D469" s="12" t="s">
        <v>65</v>
      </c>
      <c r="E469" s="13">
        <f>E468</f>
        <v>54276516.709999993</v>
      </c>
      <c r="F469" s="76">
        <f>F429+F468</f>
        <v>3212995.4900000007</v>
      </c>
      <c r="G469" s="23"/>
    </row>
    <row r="470" spans="1:7" ht="14.25" customHeight="1" x14ac:dyDescent="0.25">
      <c r="A470" s="6"/>
      <c r="B470" s="11"/>
      <c r="C470" s="8"/>
      <c r="D470" s="106" t="s">
        <v>62</v>
      </c>
      <c r="E470" s="13">
        <f>E469</f>
        <v>54276516.709999993</v>
      </c>
      <c r="F470" s="76">
        <f>F469</f>
        <v>3212995.4900000007</v>
      </c>
      <c r="G470" s="23"/>
    </row>
    <row r="471" spans="1:7" s="112" customFormat="1" ht="14.25" customHeight="1" x14ac:dyDescent="0.25">
      <c r="A471" s="85" t="s">
        <v>334</v>
      </c>
      <c r="B471" s="134" t="s">
        <v>20</v>
      </c>
      <c r="C471" s="113">
        <v>4695</v>
      </c>
      <c r="D471" s="113" t="s">
        <v>543</v>
      </c>
      <c r="E471" s="20"/>
      <c r="F471" s="78">
        <v>3000</v>
      </c>
      <c r="G471" s="96" t="s">
        <v>100</v>
      </c>
    </row>
    <row r="472" spans="1:7" ht="14.25" customHeight="1" x14ac:dyDescent="0.25">
      <c r="A472" s="85" t="s">
        <v>334</v>
      </c>
      <c r="B472" s="11" t="s">
        <v>20</v>
      </c>
      <c r="C472" s="113">
        <v>4696</v>
      </c>
      <c r="D472" s="8" t="s">
        <v>548</v>
      </c>
      <c r="E472" s="13"/>
      <c r="F472" s="78">
        <v>18763.22</v>
      </c>
      <c r="G472" s="115" t="s">
        <v>594</v>
      </c>
    </row>
    <row r="473" spans="1:7" ht="14.25" customHeight="1" x14ac:dyDescent="0.25">
      <c r="A473" s="85" t="s">
        <v>331</v>
      </c>
      <c r="B473" s="11" t="s">
        <v>20</v>
      </c>
      <c r="C473" s="8">
        <v>4697</v>
      </c>
      <c r="D473" s="27" t="s">
        <v>141</v>
      </c>
      <c r="E473" s="13"/>
      <c r="F473" s="78">
        <v>5000</v>
      </c>
      <c r="G473" s="96" t="s">
        <v>100</v>
      </c>
    </row>
    <row r="474" spans="1:7" ht="14.25" customHeight="1" x14ac:dyDescent="0.25">
      <c r="A474" s="85" t="s">
        <v>331</v>
      </c>
      <c r="B474" s="11" t="s">
        <v>20</v>
      </c>
      <c r="C474" s="8">
        <v>4698</v>
      </c>
      <c r="D474" s="8" t="s">
        <v>231</v>
      </c>
      <c r="E474" s="13"/>
      <c r="F474" s="94">
        <v>5000</v>
      </c>
      <c r="G474" s="23" t="s">
        <v>232</v>
      </c>
    </row>
    <row r="475" spans="1:7" ht="14.25" customHeight="1" x14ac:dyDescent="0.25">
      <c r="A475" s="85" t="s">
        <v>331</v>
      </c>
      <c r="B475" s="11" t="s">
        <v>20</v>
      </c>
      <c r="C475" s="8">
        <v>4699</v>
      </c>
      <c r="D475" s="8" t="s">
        <v>234</v>
      </c>
      <c r="E475" s="13"/>
      <c r="F475" s="94">
        <v>2200</v>
      </c>
      <c r="G475" s="23" t="s">
        <v>232</v>
      </c>
    </row>
    <row r="476" spans="1:7" ht="14.25" customHeight="1" x14ac:dyDescent="0.25">
      <c r="A476" s="85" t="s">
        <v>329</v>
      </c>
      <c r="B476" s="11" t="s">
        <v>20</v>
      </c>
      <c r="C476" s="8">
        <v>4700</v>
      </c>
      <c r="D476" s="27" t="s">
        <v>564</v>
      </c>
      <c r="E476" s="13"/>
      <c r="F476" s="78">
        <v>10000</v>
      </c>
      <c r="G476" s="23" t="s">
        <v>101</v>
      </c>
    </row>
    <row r="477" spans="1:7" ht="14.25" customHeight="1" x14ac:dyDescent="0.25">
      <c r="A477" s="85" t="s">
        <v>329</v>
      </c>
      <c r="B477" s="11" t="s">
        <v>20</v>
      </c>
      <c r="C477" s="8">
        <v>4701</v>
      </c>
      <c r="D477" s="27" t="s">
        <v>113</v>
      </c>
      <c r="E477" s="13"/>
      <c r="F477" s="78">
        <v>10000</v>
      </c>
      <c r="G477" s="23" t="s">
        <v>101</v>
      </c>
    </row>
    <row r="478" spans="1:7" ht="14.25" customHeight="1" x14ac:dyDescent="0.25">
      <c r="A478" s="85" t="s">
        <v>329</v>
      </c>
      <c r="B478" s="11" t="s">
        <v>20</v>
      </c>
      <c r="C478" s="8">
        <v>4702</v>
      </c>
      <c r="D478" s="27" t="s">
        <v>565</v>
      </c>
      <c r="E478" s="13"/>
      <c r="F478" s="78">
        <v>10000</v>
      </c>
      <c r="G478" s="23" t="s">
        <v>101</v>
      </c>
    </row>
    <row r="479" spans="1:7" ht="14.25" customHeight="1" x14ac:dyDescent="0.25">
      <c r="A479" s="85" t="s">
        <v>329</v>
      </c>
      <c r="B479" s="11" t="s">
        <v>20</v>
      </c>
      <c r="C479" s="8">
        <v>4703</v>
      </c>
      <c r="D479" s="27" t="s">
        <v>566</v>
      </c>
      <c r="E479" s="13"/>
      <c r="F479" s="78">
        <v>10000</v>
      </c>
      <c r="G479" s="23" t="s">
        <v>101</v>
      </c>
    </row>
    <row r="480" spans="1:7" ht="14.25" customHeight="1" x14ac:dyDescent="0.25">
      <c r="A480" s="85" t="s">
        <v>329</v>
      </c>
      <c r="B480" s="11" t="s">
        <v>20</v>
      </c>
      <c r="C480" s="8">
        <v>4704</v>
      </c>
      <c r="D480" s="27" t="s">
        <v>567</v>
      </c>
      <c r="E480" s="13"/>
      <c r="F480" s="78">
        <v>10000</v>
      </c>
      <c r="G480" s="23" t="s">
        <v>101</v>
      </c>
    </row>
    <row r="481" spans="1:7" ht="14.25" customHeight="1" x14ac:dyDescent="0.25">
      <c r="A481" s="85" t="s">
        <v>329</v>
      </c>
      <c r="B481" s="11" t="s">
        <v>20</v>
      </c>
      <c r="C481" s="8">
        <v>4705</v>
      </c>
      <c r="D481" s="27" t="s">
        <v>568</v>
      </c>
      <c r="E481" s="13"/>
      <c r="F481" s="78">
        <v>10000</v>
      </c>
      <c r="G481" s="23" t="s">
        <v>101</v>
      </c>
    </row>
    <row r="482" spans="1:7" ht="14.25" customHeight="1" x14ac:dyDescent="0.25">
      <c r="A482" s="85" t="s">
        <v>329</v>
      </c>
      <c r="B482" s="11" t="s">
        <v>20</v>
      </c>
      <c r="C482" s="8">
        <v>4706</v>
      </c>
      <c r="D482" s="27" t="s">
        <v>569</v>
      </c>
      <c r="E482" s="13"/>
      <c r="F482" s="78">
        <v>10000</v>
      </c>
      <c r="G482" s="23" t="s">
        <v>101</v>
      </c>
    </row>
    <row r="483" spans="1:7" ht="14.25" customHeight="1" x14ac:dyDescent="0.25">
      <c r="A483" s="85" t="s">
        <v>329</v>
      </c>
      <c r="B483" s="11" t="s">
        <v>20</v>
      </c>
      <c r="C483" s="8">
        <v>4707</v>
      </c>
      <c r="D483" s="27" t="s">
        <v>570</v>
      </c>
      <c r="E483" s="13"/>
      <c r="F483" s="78">
        <v>10000</v>
      </c>
      <c r="G483" s="23" t="s">
        <v>101</v>
      </c>
    </row>
    <row r="484" spans="1:7" ht="14.25" customHeight="1" x14ac:dyDescent="0.25">
      <c r="A484" s="85" t="s">
        <v>329</v>
      </c>
      <c r="B484" s="11" t="s">
        <v>20</v>
      </c>
      <c r="C484" s="8">
        <v>4708</v>
      </c>
      <c r="D484" s="103" t="s">
        <v>571</v>
      </c>
      <c r="E484" s="61"/>
      <c r="F484" s="78">
        <v>10000</v>
      </c>
      <c r="G484" s="23" t="s">
        <v>101</v>
      </c>
    </row>
    <row r="485" spans="1:7" ht="14.25" customHeight="1" x14ac:dyDescent="0.25">
      <c r="A485" s="85" t="s">
        <v>329</v>
      </c>
      <c r="B485" s="11" t="s">
        <v>20</v>
      </c>
      <c r="C485" s="8">
        <v>4709</v>
      </c>
      <c r="D485" s="103" t="s">
        <v>572</v>
      </c>
      <c r="E485" s="61"/>
      <c r="F485" s="78">
        <v>7000</v>
      </c>
      <c r="G485" s="23" t="s">
        <v>101</v>
      </c>
    </row>
    <row r="486" spans="1:7" ht="15" x14ac:dyDescent="0.25">
      <c r="A486" s="85" t="s">
        <v>329</v>
      </c>
      <c r="B486" s="11" t="s">
        <v>20</v>
      </c>
      <c r="C486" s="8">
        <v>4710</v>
      </c>
      <c r="D486" s="103" t="s">
        <v>145</v>
      </c>
      <c r="E486" s="61"/>
      <c r="F486" s="78">
        <v>14250</v>
      </c>
      <c r="G486" s="23" t="s">
        <v>166</v>
      </c>
    </row>
    <row r="487" spans="1:7" ht="15" x14ac:dyDescent="0.25">
      <c r="A487" s="85" t="s">
        <v>329</v>
      </c>
      <c r="B487" s="11" t="s">
        <v>20</v>
      </c>
      <c r="C487" s="8">
        <v>4711</v>
      </c>
      <c r="D487" s="103" t="s">
        <v>144</v>
      </c>
      <c r="E487" s="61"/>
      <c r="F487" s="78">
        <v>12350</v>
      </c>
      <c r="G487" s="23" t="s">
        <v>166</v>
      </c>
    </row>
    <row r="488" spans="1:7" ht="15" x14ac:dyDescent="0.25">
      <c r="A488" s="85" t="s">
        <v>329</v>
      </c>
      <c r="B488" s="11" t="s">
        <v>20</v>
      </c>
      <c r="C488" s="8">
        <v>4712</v>
      </c>
      <c r="D488" s="27" t="s">
        <v>239</v>
      </c>
      <c r="E488" s="13"/>
      <c r="F488" s="68">
        <v>8075</v>
      </c>
      <c r="G488" s="67" t="s">
        <v>117</v>
      </c>
    </row>
    <row r="489" spans="1:7" ht="15" x14ac:dyDescent="0.25">
      <c r="A489" s="85" t="s">
        <v>329</v>
      </c>
      <c r="B489" s="11" t="s">
        <v>20</v>
      </c>
      <c r="C489" s="8">
        <v>4713</v>
      </c>
      <c r="D489" s="67" t="s">
        <v>149</v>
      </c>
      <c r="E489" s="66"/>
      <c r="F489" s="68">
        <v>14250</v>
      </c>
      <c r="G489" s="67" t="s">
        <v>166</v>
      </c>
    </row>
    <row r="490" spans="1:7" ht="15" x14ac:dyDescent="0.25">
      <c r="A490" s="85" t="s">
        <v>329</v>
      </c>
      <c r="B490" s="11" t="s">
        <v>20</v>
      </c>
      <c r="C490" s="8">
        <v>4714</v>
      </c>
      <c r="D490" s="136" t="s">
        <v>99</v>
      </c>
      <c r="E490" s="60"/>
      <c r="F490" s="78">
        <v>11400</v>
      </c>
      <c r="G490" s="96" t="s">
        <v>166</v>
      </c>
    </row>
    <row r="491" spans="1:7" ht="15" x14ac:dyDescent="0.25">
      <c r="A491" s="85" t="s">
        <v>329</v>
      </c>
      <c r="B491" s="11" t="s">
        <v>20</v>
      </c>
      <c r="C491" s="8">
        <v>4715</v>
      </c>
      <c r="D491" s="8" t="s">
        <v>147</v>
      </c>
      <c r="E491" s="13"/>
      <c r="F491" s="137">
        <v>11400</v>
      </c>
      <c r="G491" s="23" t="s">
        <v>173</v>
      </c>
    </row>
    <row r="492" spans="1:7" ht="15" x14ac:dyDescent="0.25">
      <c r="A492" s="85" t="s">
        <v>329</v>
      </c>
      <c r="B492" s="11" t="s">
        <v>20</v>
      </c>
      <c r="C492" s="8">
        <v>4716</v>
      </c>
      <c r="D492" s="103" t="s">
        <v>240</v>
      </c>
      <c r="E492" s="61"/>
      <c r="F492" s="78">
        <v>12350</v>
      </c>
      <c r="G492" s="23" t="s">
        <v>166</v>
      </c>
    </row>
    <row r="493" spans="1:7" ht="15" x14ac:dyDescent="0.25">
      <c r="A493" s="85" t="s">
        <v>329</v>
      </c>
      <c r="B493" s="11" t="s">
        <v>20</v>
      </c>
      <c r="C493" s="8">
        <v>4717</v>
      </c>
      <c r="D493" s="59" t="s">
        <v>146</v>
      </c>
      <c r="E493" s="13"/>
      <c r="F493" s="94">
        <v>12350</v>
      </c>
      <c r="G493" s="96" t="s">
        <v>166</v>
      </c>
    </row>
    <row r="494" spans="1:7" ht="15" x14ac:dyDescent="0.25">
      <c r="A494" s="85" t="s">
        <v>329</v>
      </c>
      <c r="B494" s="11" t="s">
        <v>20</v>
      </c>
      <c r="C494" s="8">
        <v>4718</v>
      </c>
      <c r="D494" s="103" t="s">
        <v>75</v>
      </c>
      <c r="E494" s="61"/>
      <c r="F494" s="78">
        <v>12350</v>
      </c>
      <c r="G494" s="23" t="s">
        <v>166</v>
      </c>
    </row>
    <row r="495" spans="1:7" ht="15" x14ac:dyDescent="0.25">
      <c r="A495" s="85" t="s">
        <v>329</v>
      </c>
      <c r="B495" s="11" t="s">
        <v>20</v>
      </c>
      <c r="C495" s="8">
        <v>4719</v>
      </c>
      <c r="D495" s="67" t="s">
        <v>143</v>
      </c>
      <c r="E495" s="66"/>
      <c r="F495" s="68">
        <v>12350</v>
      </c>
      <c r="G495" s="23" t="s">
        <v>173</v>
      </c>
    </row>
    <row r="496" spans="1:7" ht="15" x14ac:dyDescent="0.25">
      <c r="A496" s="85" t="s">
        <v>329</v>
      </c>
      <c r="B496" s="11" t="s">
        <v>20</v>
      </c>
      <c r="C496" s="8">
        <v>4720</v>
      </c>
      <c r="D496" s="103" t="s">
        <v>79</v>
      </c>
      <c r="E496" s="61"/>
      <c r="F496" s="78">
        <v>12350</v>
      </c>
      <c r="G496" s="23" t="s">
        <v>166</v>
      </c>
    </row>
    <row r="497" spans="1:7" ht="15" x14ac:dyDescent="0.25">
      <c r="A497" s="85" t="s">
        <v>329</v>
      </c>
      <c r="B497" s="11" t="s">
        <v>20</v>
      </c>
      <c r="C497" s="8">
        <v>4721</v>
      </c>
      <c r="D497" s="11" t="s">
        <v>247</v>
      </c>
      <c r="E497" s="61"/>
      <c r="F497" s="78">
        <v>12350</v>
      </c>
      <c r="G497" s="23" t="s">
        <v>166</v>
      </c>
    </row>
    <row r="498" spans="1:7" ht="15" x14ac:dyDescent="0.25">
      <c r="A498" s="85" t="s">
        <v>329</v>
      </c>
      <c r="B498" s="11" t="s">
        <v>20</v>
      </c>
      <c r="C498" s="8">
        <v>4722</v>
      </c>
      <c r="D498" s="103" t="s">
        <v>241</v>
      </c>
      <c r="E498" s="61"/>
      <c r="F498" s="78">
        <v>14250</v>
      </c>
      <c r="G498" s="23" t="s">
        <v>166</v>
      </c>
    </row>
    <row r="499" spans="1:7" ht="15" x14ac:dyDescent="0.25">
      <c r="A499" s="85" t="s">
        <v>329</v>
      </c>
      <c r="B499" s="11" t="s">
        <v>20</v>
      </c>
      <c r="C499" s="8">
        <v>4723</v>
      </c>
      <c r="D499" s="103" t="s">
        <v>154</v>
      </c>
      <c r="E499" s="61"/>
      <c r="F499" s="78">
        <v>15200</v>
      </c>
      <c r="G499" s="23" t="s">
        <v>166</v>
      </c>
    </row>
    <row r="500" spans="1:7" ht="15" x14ac:dyDescent="0.25">
      <c r="A500" s="85" t="s">
        <v>329</v>
      </c>
      <c r="B500" s="11" t="s">
        <v>20</v>
      </c>
      <c r="C500" s="8">
        <v>4724</v>
      </c>
      <c r="D500" s="103" t="s">
        <v>153</v>
      </c>
      <c r="E500" s="61"/>
      <c r="F500" s="78">
        <v>11400</v>
      </c>
      <c r="G500" s="23" t="s">
        <v>166</v>
      </c>
    </row>
    <row r="501" spans="1:7" ht="15" x14ac:dyDescent="0.25">
      <c r="A501" s="85" t="s">
        <v>329</v>
      </c>
      <c r="B501" s="11" t="s">
        <v>20</v>
      </c>
      <c r="C501" s="8">
        <v>4725</v>
      </c>
      <c r="D501" s="67" t="s">
        <v>350</v>
      </c>
      <c r="E501" s="66"/>
      <c r="F501" s="68">
        <v>14250</v>
      </c>
      <c r="G501" s="23" t="s">
        <v>166</v>
      </c>
    </row>
    <row r="502" spans="1:7" ht="15" x14ac:dyDescent="0.25">
      <c r="A502" s="85" t="s">
        <v>329</v>
      </c>
      <c r="B502" s="11" t="s">
        <v>20</v>
      </c>
      <c r="C502" s="8">
        <v>4726</v>
      </c>
      <c r="D502" s="103" t="s">
        <v>152</v>
      </c>
      <c r="E502" s="61"/>
      <c r="F502" s="78">
        <v>14250</v>
      </c>
      <c r="G502" s="23" t="s">
        <v>166</v>
      </c>
    </row>
    <row r="503" spans="1:7" ht="15" x14ac:dyDescent="0.25">
      <c r="A503" s="85" t="s">
        <v>329</v>
      </c>
      <c r="B503" s="11" t="s">
        <v>20</v>
      </c>
      <c r="C503" s="8">
        <v>4727</v>
      </c>
      <c r="D503" s="27" t="s">
        <v>66</v>
      </c>
      <c r="E503" s="13"/>
      <c r="F503" s="78">
        <v>11400</v>
      </c>
      <c r="G503" s="23" t="s">
        <v>166</v>
      </c>
    </row>
    <row r="504" spans="1:7" ht="15" x14ac:dyDescent="0.25">
      <c r="A504" s="85" t="s">
        <v>329</v>
      </c>
      <c r="B504" s="11" t="s">
        <v>20</v>
      </c>
      <c r="C504" s="8">
        <v>4728</v>
      </c>
      <c r="D504" s="103" t="s">
        <v>148</v>
      </c>
      <c r="E504" s="61"/>
      <c r="F504" s="78">
        <v>11400</v>
      </c>
      <c r="G504" s="23" t="s">
        <v>166</v>
      </c>
    </row>
    <row r="505" spans="1:7" ht="15" x14ac:dyDescent="0.25">
      <c r="A505" s="85" t="s">
        <v>329</v>
      </c>
      <c r="B505" s="11" t="s">
        <v>20</v>
      </c>
      <c r="C505" s="8">
        <v>4729</v>
      </c>
      <c r="D505" s="103" t="s">
        <v>142</v>
      </c>
      <c r="E505" s="61"/>
      <c r="F505" s="78">
        <v>12350</v>
      </c>
      <c r="G505" s="23" t="s">
        <v>166</v>
      </c>
    </row>
    <row r="506" spans="1:7" ht="15" x14ac:dyDescent="0.25">
      <c r="A506" s="85" t="s">
        <v>329</v>
      </c>
      <c r="B506" s="11" t="s">
        <v>20</v>
      </c>
      <c r="C506" s="8">
        <v>4730</v>
      </c>
      <c r="D506" s="103" t="s">
        <v>238</v>
      </c>
      <c r="E506" s="61"/>
      <c r="F506" s="78">
        <v>42750</v>
      </c>
      <c r="G506" s="23" t="s">
        <v>166</v>
      </c>
    </row>
    <row r="507" spans="1:7" ht="15" x14ac:dyDescent="0.25">
      <c r="A507" s="85" t="s">
        <v>328</v>
      </c>
      <c r="B507" s="11" t="s">
        <v>20</v>
      </c>
      <c r="C507" s="8">
        <v>4731</v>
      </c>
      <c r="D507" s="103" t="s">
        <v>170</v>
      </c>
      <c r="E507" s="61"/>
      <c r="F507" s="78">
        <v>64749</v>
      </c>
      <c r="G507" s="23" t="s">
        <v>116</v>
      </c>
    </row>
    <row r="508" spans="1:7" ht="15" x14ac:dyDescent="0.25">
      <c r="A508" s="6"/>
      <c r="B508" s="11"/>
      <c r="C508" s="8"/>
      <c r="D508" s="12" t="s">
        <v>77</v>
      </c>
      <c r="E508" s="13">
        <f>E470</f>
        <v>54276516.709999993</v>
      </c>
      <c r="F508" s="76">
        <f>SUM(F471:F507)</f>
        <v>488787.22</v>
      </c>
      <c r="G508" s="23"/>
    </row>
    <row r="509" spans="1:7" ht="15" x14ac:dyDescent="0.25">
      <c r="A509" s="6"/>
      <c r="B509" s="11"/>
      <c r="C509" s="8"/>
      <c r="D509" s="12" t="s">
        <v>65</v>
      </c>
      <c r="E509" s="13">
        <f>E508</f>
        <v>54276516.709999993</v>
      </c>
      <c r="F509" s="76">
        <f>F470+F508</f>
        <v>3701782.7100000009</v>
      </c>
      <c r="G509" s="23"/>
    </row>
    <row r="510" spans="1:7" ht="15" x14ac:dyDescent="0.25">
      <c r="A510" s="6"/>
      <c r="B510" s="11"/>
      <c r="C510" s="8"/>
      <c r="D510" s="106" t="s">
        <v>62</v>
      </c>
      <c r="E510" s="13">
        <f>E509</f>
        <v>54276516.709999993</v>
      </c>
      <c r="F510" s="76">
        <f>F509</f>
        <v>3701782.7100000009</v>
      </c>
      <c r="G510" s="23"/>
    </row>
    <row r="511" spans="1:7" ht="15" x14ac:dyDescent="0.25">
      <c r="A511" s="85" t="s">
        <v>328</v>
      </c>
      <c r="B511" s="11" t="s">
        <v>20</v>
      </c>
      <c r="C511" s="8">
        <v>4732</v>
      </c>
      <c r="D511" s="103" t="s">
        <v>170</v>
      </c>
      <c r="E511" s="61"/>
      <c r="F511" s="78">
        <v>21874.240000000002</v>
      </c>
      <c r="G511" s="23" t="s">
        <v>116</v>
      </c>
    </row>
    <row r="512" spans="1:7" ht="15" x14ac:dyDescent="0.25">
      <c r="A512" s="85" t="s">
        <v>328</v>
      </c>
      <c r="B512" s="11" t="s">
        <v>20</v>
      </c>
      <c r="C512" s="8">
        <v>4733</v>
      </c>
      <c r="D512" s="103" t="s">
        <v>256</v>
      </c>
      <c r="E512" s="61"/>
      <c r="F512" s="78">
        <v>120133.82</v>
      </c>
      <c r="G512" s="23" t="s">
        <v>116</v>
      </c>
    </row>
    <row r="513" spans="1:7" ht="15" x14ac:dyDescent="0.25">
      <c r="A513" s="85" t="s">
        <v>328</v>
      </c>
      <c r="B513" s="11" t="s">
        <v>20</v>
      </c>
      <c r="C513" s="8">
        <v>4734</v>
      </c>
      <c r="D513" s="103" t="s">
        <v>172</v>
      </c>
      <c r="E513" s="61"/>
      <c r="F513" s="78">
        <v>3900</v>
      </c>
      <c r="G513" s="23" t="s">
        <v>112</v>
      </c>
    </row>
    <row r="514" spans="1:7" ht="15" x14ac:dyDescent="0.25">
      <c r="A514" s="85" t="s">
        <v>328</v>
      </c>
      <c r="B514" s="11" t="s">
        <v>20</v>
      </c>
      <c r="C514" s="8">
        <v>4735</v>
      </c>
      <c r="D514" s="103" t="s">
        <v>52</v>
      </c>
      <c r="E514" s="61"/>
      <c r="F514" s="78">
        <v>3900</v>
      </c>
      <c r="G514" s="23" t="s">
        <v>112</v>
      </c>
    </row>
    <row r="515" spans="1:7" ht="15" x14ac:dyDescent="0.25">
      <c r="A515" s="85" t="s">
        <v>328</v>
      </c>
      <c r="B515" s="11" t="s">
        <v>20</v>
      </c>
      <c r="C515" s="8">
        <v>4736</v>
      </c>
      <c r="D515" s="103" t="s">
        <v>242</v>
      </c>
      <c r="E515" s="61"/>
      <c r="F515" s="78">
        <v>42750</v>
      </c>
      <c r="G515" s="23" t="s">
        <v>166</v>
      </c>
    </row>
    <row r="516" spans="1:7" ht="15" x14ac:dyDescent="0.25">
      <c r="A516" s="85" t="s">
        <v>328</v>
      </c>
      <c r="B516" s="11" t="s">
        <v>20</v>
      </c>
      <c r="C516" s="8">
        <v>4737</v>
      </c>
      <c r="D516" s="103" t="s">
        <v>595</v>
      </c>
      <c r="E516" s="61"/>
      <c r="F516" s="78">
        <v>42750</v>
      </c>
      <c r="G516" s="23" t="s">
        <v>166</v>
      </c>
    </row>
    <row r="517" spans="1:7" ht="15" x14ac:dyDescent="0.25">
      <c r="A517" s="85" t="s">
        <v>328</v>
      </c>
      <c r="B517" s="11" t="s">
        <v>20</v>
      </c>
      <c r="C517" s="8">
        <v>4738</v>
      </c>
      <c r="D517" s="103" t="s">
        <v>151</v>
      </c>
      <c r="E517" s="61"/>
      <c r="F517" s="78">
        <v>33250</v>
      </c>
      <c r="G517" s="23" t="s">
        <v>166</v>
      </c>
    </row>
    <row r="518" spans="1:7" ht="15" x14ac:dyDescent="0.25">
      <c r="A518" s="85" t="s">
        <v>327</v>
      </c>
      <c r="B518" s="11" t="s">
        <v>20</v>
      </c>
      <c r="C518" s="8">
        <v>4739</v>
      </c>
      <c r="D518" s="103" t="s">
        <v>92</v>
      </c>
      <c r="E518" s="61"/>
      <c r="F518" s="78">
        <v>55925.42</v>
      </c>
      <c r="G518" s="23" t="s">
        <v>116</v>
      </c>
    </row>
    <row r="519" spans="1:7" ht="15" x14ac:dyDescent="0.25">
      <c r="A519" s="85" t="s">
        <v>327</v>
      </c>
      <c r="B519" s="11" t="s">
        <v>20</v>
      </c>
      <c r="C519" s="8">
        <v>4740</v>
      </c>
      <c r="D519" s="103" t="s">
        <v>80</v>
      </c>
      <c r="E519" s="61"/>
      <c r="F519" s="78">
        <v>57457.65</v>
      </c>
      <c r="G519" s="23" t="s">
        <v>116</v>
      </c>
    </row>
    <row r="520" spans="1:7" ht="15" x14ac:dyDescent="0.25">
      <c r="A520" s="85" t="s">
        <v>327</v>
      </c>
      <c r="B520" s="11" t="s">
        <v>20</v>
      </c>
      <c r="C520" s="8">
        <v>4741</v>
      </c>
      <c r="D520" s="103" t="s">
        <v>137</v>
      </c>
      <c r="E520" s="61"/>
      <c r="F520" s="78">
        <v>70070</v>
      </c>
      <c r="G520" s="23" t="s">
        <v>116</v>
      </c>
    </row>
    <row r="521" spans="1:7" ht="15" x14ac:dyDescent="0.25">
      <c r="A521" s="85" t="s">
        <v>327</v>
      </c>
      <c r="B521" s="11" t="s">
        <v>20</v>
      </c>
      <c r="C521" s="8">
        <v>4742</v>
      </c>
      <c r="D521" s="103" t="s">
        <v>223</v>
      </c>
      <c r="E521" s="61"/>
      <c r="F521" s="78">
        <v>52669.49</v>
      </c>
      <c r="G521" s="23" t="s">
        <v>116</v>
      </c>
    </row>
    <row r="522" spans="1:7" ht="15" x14ac:dyDescent="0.25">
      <c r="A522" s="85" t="s">
        <v>327</v>
      </c>
      <c r="B522" s="11" t="s">
        <v>20</v>
      </c>
      <c r="C522" s="8">
        <v>4743</v>
      </c>
      <c r="D522" s="103" t="s">
        <v>161</v>
      </c>
      <c r="E522" s="61"/>
      <c r="F522" s="78">
        <v>131927.5</v>
      </c>
      <c r="G522" s="23" t="s">
        <v>116</v>
      </c>
    </row>
    <row r="523" spans="1:7" ht="15" x14ac:dyDescent="0.25">
      <c r="A523" s="85" t="s">
        <v>327</v>
      </c>
      <c r="B523" s="11" t="s">
        <v>20</v>
      </c>
      <c r="C523" s="8">
        <v>4744</v>
      </c>
      <c r="D523" s="103" t="s">
        <v>137</v>
      </c>
      <c r="E523" s="61"/>
      <c r="F523" s="78">
        <v>15029</v>
      </c>
      <c r="G523" s="23" t="s">
        <v>116</v>
      </c>
    </row>
    <row r="524" spans="1:7" ht="15" x14ac:dyDescent="0.25">
      <c r="A524" s="85" t="s">
        <v>327</v>
      </c>
      <c r="B524" s="11" t="s">
        <v>20</v>
      </c>
      <c r="C524" s="8">
        <v>4745</v>
      </c>
      <c r="D524" s="103" t="s">
        <v>214</v>
      </c>
      <c r="E524" s="61"/>
      <c r="F524" s="78">
        <v>14283.28</v>
      </c>
      <c r="G524" s="23" t="s">
        <v>116</v>
      </c>
    </row>
    <row r="525" spans="1:7" ht="15" x14ac:dyDescent="0.25">
      <c r="A525" s="85" t="s">
        <v>327</v>
      </c>
      <c r="B525" s="11" t="s">
        <v>20</v>
      </c>
      <c r="C525" s="8">
        <v>4746</v>
      </c>
      <c r="D525" s="103" t="s">
        <v>162</v>
      </c>
      <c r="E525" s="61"/>
      <c r="F525" s="78">
        <v>30644.07</v>
      </c>
      <c r="G525" s="23" t="s">
        <v>116</v>
      </c>
    </row>
    <row r="526" spans="1:7" ht="15" x14ac:dyDescent="0.25">
      <c r="A526" s="85" t="s">
        <v>327</v>
      </c>
      <c r="B526" s="11" t="s">
        <v>20</v>
      </c>
      <c r="C526" s="8">
        <v>4747</v>
      </c>
      <c r="D526" s="103" t="s">
        <v>78</v>
      </c>
      <c r="E526" s="61"/>
      <c r="F526" s="78">
        <v>9500</v>
      </c>
      <c r="G526" s="23" t="s">
        <v>128</v>
      </c>
    </row>
    <row r="527" spans="1:7" ht="15" x14ac:dyDescent="0.25">
      <c r="A527" s="85" t="s">
        <v>327</v>
      </c>
      <c r="B527" s="11" t="s">
        <v>20</v>
      </c>
      <c r="C527" s="8">
        <v>4748</v>
      </c>
      <c r="D527" s="103" t="s">
        <v>176</v>
      </c>
      <c r="E527" s="61"/>
      <c r="F527" s="78">
        <v>17100</v>
      </c>
      <c r="G527" s="23" t="s">
        <v>116</v>
      </c>
    </row>
    <row r="528" spans="1:7" ht="15" x14ac:dyDescent="0.25">
      <c r="A528" s="85" t="s">
        <v>327</v>
      </c>
      <c r="B528" s="11" t="s">
        <v>20</v>
      </c>
      <c r="C528" s="8">
        <v>4749</v>
      </c>
      <c r="D528" s="103" t="s">
        <v>168</v>
      </c>
      <c r="E528" s="61"/>
      <c r="F528" s="78">
        <v>15000</v>
      </c>
      <c r="G528" s="23" t="s">
        <v>112</v>
      </c>
    </row>
    <row r="529" spans="1:7" ht="15" x14ac:dyDescent="0.25">
      <c r="A529" s="85" t="s">
        <v>327</v>
      </c>
      <c r="B529" s="11" t="s">
        <v>20</v>
      </c>
      <c r="C529" s="8">
        <v>4750</v>
      </c>
      <c r="D529" s="103" t="s">
        <v>226</v>
      </c>
      <c r="E529" s="61"/>
      <c r="F529" s="78">
        <v>7000</v>
      </c>
      <c r="G529" s="23" t="s">
        <v>112</v>
      </c>
    </row>
    <row r="530" spans="1:7" ht="15" x14ac:dyDescent="0.25">
      <c r="A530" s="85" t="s">
        <v>327</v>
      </c>
      <c r="B530" s="11" t="s">
        <v>20</v>
      </c>
      <c r="C530" s="8">
        <v>4751</v>
      </c>
      <c r="D530" s="103" t="s">
        <v>225</v>
      </c>
      <c r="E530" s="61"/>
      <c r="F530" s="78">
        <v>7000</v>
      </c>
      <c r="G530" s="23" t="s">
        <v>112</v>
      </c>
    </row>
    <row r="531" spans="1:7" ht="15" x14ac:dyDescent="0.25">
      <c r="A531" s="85" t="s">
        <v>327</v>
      </c>
      <c r="B531" s="11" t="s">
        <v>20</v>
      </c>
      <c r="C531" s="8">
        <v>4752</v>
      </c>
      <c r="D531" s="103" t="s">
        <v>106</v>
      </c>
      <c r="E531" s="61"/>
      <c r="F531" s="78">
        <v>7000</v>
      </c>
      <c r="G531" s="23" t="s">
        <v>112</v>
      </c>
    </row>
    <row r="532" spans="1:7" ht="15" x14ac:dyDescent="0.25">
      <c r="A532" s="85" t="s">
        <v>327</v>
      </c>
      <c r="B532" s="11" t="s">
        <v>20</v>
      </c>
      <c r="C532" s="8">
        <v>4753</v>
      </c>
      <c r="D532" s="103" t="s">
        <v>174</v>
      </c>
      <c r="E532" s="61"/>
      <c r="F532" s="78">
        <v>7000</v>
      </c>
      <c r="G532" s="23" t="s">
        <v>112</v>
      </c>
    </row>
    <row r="533" spans="1:7" ht="15" x14ac:dyDescent="0.25">
      <c r="A533" s="85" t="s">
        <v>327</v>
      </c>
      <c r="B533" s="11" t="s">
        <v>20</v>
      </c>
      <c r="C533" s="8">
        <v>4754</v>
      </c>
      <c r="D533" s="103" t="s">
        <v>279</v>
      </c>
      <c r="E533" s="61"/>
      <c r="F533" s="78">
        <v>92660</v>
      </c>
      <c r="G533" s="23" t="s">
        <v>116</v>
      </c>
    </row>
    <row r="534" spans="1:7" ht="15" x14ac:dyDescent="0.25">
      <c r="A534" s="6"/>
      <c r="B534" s="11"/>
      <c r="C534" s="8"/>
      <c r="D534" s="103"/>
      <c r="E534" s="61"/>
      <c r="F534" s="78"/>
      <c r="G534" s="23"/>
    </row>
    <row r="535" spans="1:7" ht="14.25" customHeight="1" x14ac:dyDescent="0.25">
      <c r="A535" s="6"/>
      <c r="B535" s="11"/>
      <c r="C535" s="8"/>
      <c r="D535" s="12" t="s">
        <v>77</v>
      </c>
      <c r="E535" s="61"/>
      <c r="F535" s="76">
        <f>SUM(F511:F534)</f>
        <v>858824.47</v>
      </c>
      <c r="G535" s="23"/>
    </row>
    <row r="536" spans="1:7" ht="14.25" customHeight="1" x14ac:dyDescent="0.25">
      <c r="A536" s="6"/>
      <c r="B536" s="11"/>
      <c r="C536" s="8"/>
      <c r="D536" s="12" t="s">
        <v>65</v>
      </c>
      <c r="E536" s="61"/>
      <c r="F536" s="76">
        <f>F510+F535</f>
        <v>4560607.1800000006</v>
      </c>
      <c r="G536" s="23"/>
    </row>
    <row r="537" spans="1:7" ht="14.25" customHeight="1" x14ac:dyDescent="0.25">
      <c r="A537" s="6"/>
      <c r="B537" s="11"/>
      <c r="C537" s="8"/>
      <c r="D537" s="11"/>
      <c r="E537" s="61"/>
      <c r="F537" s="78"/>
      <c r="G537" s="23"/>
    </row>
    <row r="538" spans="1:7" ht="14.25" customHeight="1" x14ac:dyDescent="0.25">
      <c r="A538" s="6"/>
      <c r="B538" s="11"/>
      <c r="C538" s="8"/>
      <c r="D538" s="63" t="s">
        <v>90</v>
      </c>
      <c r="E538" s="13">
        <f>E510</f>
        <v>54276516.709999993</v>
      </c>
      <c r="F538" s="76">
        <f>F535+F508+F468+F427+F396+F355</f>
        <v>4560607.1800000006</v>
      </c>
      <c r="G538" s="100"/>
    </row>
    <row r="539" spans="1:7" ht="14.25" customHeight="1" x14ac:dyDescent="0.25">
      <c r="A539" s="6"/>
      <c r="B539" s="11"/>
      <c r="C539" s="8"/>
      <c r="D539" s="12"/>
      <c r="E539" s="13"/>
      <c r="F539" s="76"/>
      <c r="G539" s="23"/>
    </row>
    <row r="540" spans="1:7" ht="14.25" customHeight="1" x14ac:dyDescent="0.25">
      <c r="A540" s="147"/>
      <c r="B540" s="148"/>
      <c r="C540" s="148"/>
      <c r="D540" s="146" t="s">
        <v>271</v>
      </c>
      <c r="E540" s="148"/>
      <c r="F540" s="148"/>
      <c r="G540" s="23"/>
    </row>
    <row r="541" spans="1:7" s="112" customFormat="1" ht="14.25" customHeight="1" x14ac:dyDescent="0.25">
      <c r="A541" s="85" t="s">
        <v>320</v>
      </c>
      <c r="B541" s="134" t="s">
        <v>20</v>
      </c>
      <c r="C541" s="113">
        <v>4630</v>
      </c>
      <c r="D541" s="135" t="s">
        <v>513</v>
      </c>
      <c r="E541" s="20"/>
      <c r="F541" s="78">
        <v>50300.6</v>
      </c>
      <c r="G541" s="96" t="s">
        <v>116</v>
      </c>
    </row>
    <row r="542" spans="1:7" s="112" customFormat="1" ht="14.25" customHeight="1" x14ac:dyDescent="0.25">
      <c r="A542" s="85" t="s">
        <v>320</v>
      </c>
      <c r="B542" s="134" t="s">
        <v>20</v>
      </c>
      <c r="C542" s="113">
        <v>4631</v>
      </c>
      <c r="D542" s="135" t="s">
        <v>514</v>
      </c>
      <c r="E542" s="20"/>
      <c r="F542" s="78">
        <v>177317.5</v>
      </c>
      <c r="G542" s="96" t="s">
        <v>116</v>
      </c>
    </row>
    <row r="543" spans="1:7" s="112" customFormat="1" ht="14.25" customHeight="1" x14ac:dyDescent="0.25">
      <c r="A543" s="85" t="s">
        <v>320</v>
      </c>
      <c r="B543" s="134" t="s">
        <v>20</v>
      </c>
      <c r="C543" s="113">
        <v>4632</v>
      </c>
      <c r="D543" s="135" t="s">
        <v>514</v>
      </c>
      <c r="E543" s="20"/>
      <c r="F543" s="78">
        <v>170715.95</v>
      </c>
      <c r="G543" s="96" t="s">
        <v>116</v>
      </c>
    </row>
    <row r="544" spans="1:7" s="112" customFormat="1" ht="14.25" customHeight="1" x14ac:dyDescent="0.25">
      <c r="A544" s="85" t="s">
        <v>320</v>
      </c>
      <c r="B544" s="134" t="s">
        <v>20</v>
      </c>
      <c r="C544" s="113">
        <v>4633</v>
      </c>
      <c r="D544" s="135" t="s">
        <v>244</v>
      </c>
      <c r="E544" s="60"/>
      <c r="F544" s="78">
        <v>44863.75</v>
      </c>
      <c r="G544" s="96" t="s">
        <v>116</v>
      </c>
    </row>
    <row r="545" spans="1:7" s="112" customFormat="1" ht="14.25" customHeight="1" x14ac:dyDescent="0.25">
      <c r="A545" s="85" t="s">
        <v>320</v>
      </c>
      <c r="B545" s="134" t="s">
        <v>20</v>
      </c>
      <c r="C545" s="113">
        <v>4634</v>
      </c>
      <c r="D545" s="135" t="s">
        <v>244</v>
      </c>
      <c r="E545" s="20"/>
      <c r="F545" s="78">
        <v>51045.4</v>
      </c>
      <c r="G545" s="96" t="s">
        <v>116</v>
      </c>
    </row>
    <row r="546" spans="1:7" s="112" customFormat="1" ht="14.25" customHeight="1" x14ac:dyDescent="0.25">
      <c r="A546" s="85" t="s">
        <v>320</v>
      </c>
      <c r="B546" s="134" t="s">
        <v>20</v>
      </c>
      <c r="C546" s="113">
        <v>4635</v>
      </c>
      <c r="D546" s="135" t="s">
        <v>515</v>
      </c>
      <c r="E546" s="20"/>
      <c r="F546" s="78">
        <v>65728.69</v>
      </c>
      <c r="G546" s="96" t="s">
        <v>116</v>
      </c>
    </row>
    <row r="547" spans="1:7" s="112" customFormat="1" ht="14.25" customHeight="1" x14ac:dyDescent="0.25">
      <c r="A547" s="85" t="s">
        <v>320</v>
      </c>
      <c r="B547" s="134" t="s">
        <v>20</v>
      </c>
      <c r="C547" s="113">
        <v>4636</v>
      </c>
      <c r="D547" s="135" t="s">
        <v>515</v>
      </c>
      <c r="E547" s="20"/>
      <c r="F547" s="78">
        <v>81795</v>
      </c>
      <c r="G547" s="96" t="s">
        <v>116</v>
      </c>
    </row>
    <row r="548" spans="1:7" s="112" customFormat="1" ht="14.25" customHeight="1" x14ac:dyDescent="0.25">
      <c r="A548" s="85" t="s">
        <v>320</v>
      </c>
      <c r="B548" s="134" t="s">
        <v>20</v>
      </c>
      <c r="C548" s="113">
        <v>4637</v>
      </c>
      <c r="D548" s="135" t="s">
        <v>515</v>
      </c>
      <c r="E548" s="20"/>
      <c r="F548" s="78">
        <v>72878.39</v>
      </c>
      <c r="G548" s="96" t="s">
        <v>116</v>
      </c>
    </row>
    <row r="549" spans="1:7" s="112" customFormat="1" ht="14.25" customHeight="1" x14ac:dyDescent="0.25">
      <c r="A549" s="85" t="s">
        <v>320</v>
      </c>
      <c r="B549" s="134" t="s">
        <v>20</v>
      </c>
      <c r="C549" s="113">
        <v>4638</v>
      </c>
      <c r="D549" s="135" t="s">
        <v>515</v>
      </c>
      <c r="E549" s="20"/>
      <c r="F549" s="78">
        <v>65710.850000000006</v>
      </c>
      <c r="G549" s="96" t="s">
        <v>116</v>
      </c>
    </row>
    <row r="550" spans="1:7" s="112" customFormat="1" ht="14.25" customHeight="1" x14ac:dyDescent="0.25">
      <c r="A550" s="85" t="s">
        <v>320</v>
      </c>
      <c r="B550" s="134" t="s">
        <v>20</v>
      </c>
      <c r="C550" s="113">
        <v>4639</v>
      </c>
      <c r="D550" s="135" t="s">
        <v>515</v>
      </c>
      <c r="E550" s="20"/>
      <c r="F550" s="78">
        <v>93478.1</v>
      </c>
      <c r="G550" s="96" t="s">
        <v>116</v>
      </c>
    </row>
    <row r="551" spans="1:7" ht="14.25" customHeight="1" x14ac:dyDescent="0.25">
      <c r="A551" s="6" t="s">
        <v>331</v>
      </c>
      <c r="B551" s="11" t="s">
        <v>20</v>
      </c>
      <c r="C551" s="8">
        <v>21</v>
      </c>
      <c r="D551" s="11" t="s">
        <v>254</v>
      </c>
      <c r="E551" s="13"/>
      <c r="F551" s="78">
        <v>6367193.1200000001</v>
      </c>
      <c r="G551" s="23" t="s">
        <v>549</v>
      </c>
    </row>
    <row r="552" spans="1:7" ht="14.25" customHeight="1" x14ac:dyDescent="0.25">
      <c r="A552" s="85" t="s">
        <v>327</v>
      </c>
      <c r="B552" s="11" t="s">
        <v>20</v>
      </c>
      <c r="C552" s="8">
        <v>4755</v>
      </c>
      <c r="D552" s="11" t="s">
        <v>602</v>
      </c>
      <c r="E552" s="13"/>
      <c r="F552" s="78">
        <v>95902.02</v>
      </c>
      <c r="G552" s="96" t="s">
        <v>116</v>
      </c>
    </row>
    <row r="553" spans="1:7" ht="14.25" customHeight="1" x14ac:dyDescent="0.25">
      <c r="A553" s="85" t="s">
        <v>327</v>
      </c>
      <c r="B553" s="11" t="s">
        <v>20</v>
      </c>
      <c r="C553" s="8">
        <v>4756</v>
      </c>
      <c r="D553" s="11" t="s">
        <v>602</v>
      </c>
      <c r="E553" s="13"/>
      <c r="F553" s="78">
        <v>103757.53</v>
      </c>
      <c r="G553" s="96" t="s">
        <v>116</v>
      </c>
    </row>
    <row r="554" spans="1:7" ht="14.25" customHeight="1" x14ac:dyDescent="0.25">
      <c r="A554" s="85" t="s">
        <v>327</v>
      </c>
      <c r="B554" s="11" t="s">
        <v>20</v>
      </c>
      <c r="C554" s="8">
        <v>4757</v>
      </c>
      <c r="D554" s="11" t="s">
        <v>74</v>
      </c>
      <c r="E554" s="13"/>
      <c r="F554" s="78">
        <v>141360</v>
      </c>
      <c r="G554" s="96" t="s">
        <v>116</v>
      </c>
    </row>
    <row r="555" spans="1:7" ht="14.25" customHeight="1" x14ac:dyDescent="0.25">
      <c r="A555" s="155"/>
      <c r="B555" s="11"/>
      <c r="C555" s="8"/>
      <c r="D555" s="12" t="s">
        <v>77</v>
      </c>
      <c r="E555" s="13"/>
      <c r="F555" s="76">
        <f>SUM(F541:F554)</f>
        <v>7582046.9000000004</v>
      </c>
      <c r="G555" s="23"/>
    </row>
    <row r="556" spans="1:7" ht="14.25" customHeight="1" x14ac:dyDescent="0.25">
      <c r="A556" s="6"/>
      <c r="B556" s="11"/>
      <c r="C556" s="8"/>
      <c r="D556" s="11"/>
      <c r="E556" s="13"/>
      <c r="F556" s="76"/>
      <c r="G556" s="23"/>
    </row>
    <row r="557" spans="1:7" ht="14.25" customHeight="1" x14ac:dyDescent="0.25">
      <c r="A557" s="6"/>
      <c r="B557" s="11"/>
      <c r="C557" s="8"/>
      <c r="D557" s="18" t="s">
        <v>269</v>
      </c>
      <c r="E557" s="13"/>
      <c r="F557" s="76">
        <f>F555</f>
        <v>7582046.9000000004</v>
      </c>
      <c r="G557" s="23"/>
    </row>
    <row r="558" spans="1:7" ht="14.25" customHeight="1" x14ac:dyDescent="0.25">
      <c r="A558" s="121"/>
      <c r="B558" s="122"/>
      <c r="C558" s="123"/>
      <c r="D558" s="124"/>
      <c r="E558" s="125"/>
      <c r="F558" s="126"/>
      <c r="G558" s="23"/>
    </row>
    <row r="559" spans="1:7" ht="14.25" customHeight="1" x14ac:dyDescent="0.25">
      <c r="A559" s="147"/>
      <c r="B559" s="148"/>
      <c r="C559" s="148"/>
      <c r="D559" s="146" t="s">
        <v>73</v>
      </c>
      <c r="E559" s="148"/>
      <c r="F559" s="148"/>
      <c r="G559" s="23"/>
    </row>
    <row r="560" spans="1:7" ht="14.25" customHeight="1" x14ac:dyDescent="0.25">
      <c r="A560" s="6">
        <v>44389</v>
      </c>
      <c r="B560" s="11" t="s">
        <v>20</v>
      </c>
      <c r="C560" s="8"/>
      <c r="D560" s="11" t="s">
        <v>533</v>
      </c>
      <c r="E560" s="84"/>
      <c r="F560" s="77">
        <v>296579.23</v>
      </c>
      <c r="G560" s="23"/>
    </row>
    <row r="561" spans="1:11" ht="14.25" customHeight="1" x14ac:dyDescent="0.25">
      <c r="A561" s="6">
        <v>44481</v>
      </c>
      <c r="B561" s="11" t="s">
        <v>20</v>
      </c>
      <c r="C561" s="8"/>
      <c r="D561" s="11" t="s">
        <v>540</v>
      </c>
      <c r="E561" s="84"/>
      <c r="F561" s="77">
        <v>8107069.9199999999</v>
      </c>
      <c r="G561" s="23"/>
    </row>
    <row r="562" spans="1:11" ht="14.25" customHeight="1" x14ac:dyDescent="0.25">
      <c r="A562" s="6">
        <v>44420</v>
      </c>
      <c r="B562" s="11" t="s">
        <v>20</v>
      </c>
      <c r="C562" s="8"/>
      <c r="D562" s="11" t="s">
        <v>313</v>
      </c>
      <c r="E562" s="84"/>
      <c r="F562" s="77">
        <v>265847.95</v>
      </c>
      <c r="G562" s="23"/>
    </row>
    <row r="563" spans="1:11" ht="14.25" customHeight="1" x14ac:dyDescent="0.25">
      <c r="A563" s="6" t="s">
        <v>325</v>
      </c>
      <c r="B563" s="11" t="s">
        <v>20</v>
      </c>
      <c r="C563" s="8"/>
      <c r="D563" s="11" t="s">
        <v>263</v>
      </c>
      <c r="E563" s="13"/>
      <c r="F563" s="77">
        <v>8859383.5099999998</v>
      </c>
      <c r="G563" s="23"/>
    </row>
    <row r="564" spans="1:11" s="21" customFormat="1" ht="14.25" customHeight="1" x14ac:dyDescent="0.25">
      <c r="A564" s="6" t="s">
        <v>325</v>
      </c>
      <c r="B564" s="11" t="s">
        <v>20</v>
      </c>
      <c r="C564" s="108"/>
      <c r="D564" s="70" t="s">
        <v>539</v>
      </c>
      <c r="E564" s="71"/>
      <c r="F564" s="94">
        <v>1936550.25</v>
      </c>
      <c r="G564" s="109"/>
    </row>
    <row r="565" spans="1:11" ht="14.25" customHeight="1" x14ac:dyDescent="0.25">
      <c r="A565" s="6" t="s">
        <v>329</v>
      </c>
      <c r="B565" s="11" t="s">
        <v>20</v>
      </c>
      <c r="C565" s="8"/>
      <c r="D565" s="11" t="s">
        <v>610</v>
      </c>
      <c r="E565" s="13"/>
      <c r="F565" s="74">
        <v>211887.12</v>
      </c>
      <c r="G565" s="23"/>
    </row>
    <row r="566" spans="1:11" ht="14.25" customHeight="1" x14ac:dyDescent="0.25">
      <c r="A566" s="12"/>
      <c r="B566" s="11"/>
      <c r="C566" s="8"/>
      <c r="D566" s="62" t="s">
        <v>11</v>
      </c>
      <c r="E566" s="13"/>
      <c r="F566" s="76">
        <f>SUM(F560:F565)</f>
        <v>19677317.98</v>
      </c>
      <c r="G566" s="23"/>
    </row>
    <row r="567" spans="1:11" ht="14.25" customHeight="1" x14ac:dyDescent="0.25">
      <c r="A567" s="12"/>
      <c r="B567" s="11"/>
      <c r="C567" s="8"/>
      <c r="D567" s="32"/>
      <c r="E567" s="13"/>
      <c r="F567" s="74"/>
      <c r="G567" s="23"/>
    </row>
    <row r="568" spans="1:11" ht="14.25" customHeight="1" x14ac:dyDescent="0.25">
      <c r="A568" s="11"/>
      <c r="B568" s="11"/>
      <c r="C568" s="11"/>
      <c r="D568" s="12" t="s">
        <v>24</v>
      </c>
      <c r="E568" s="14">
        <f>E538</f>
        <v>54276516.709999993</v>
      </c>
      <c r="F568" s="80">
        <f>F566+F557+F538+F317+F312</f>
        <v>54847490.530000001</v>
      </c>
      <c r="G568" s="23"/>
    </row>
    <row r="569" spans="1:11" s="50" customFormat="1" ht="14.25" customHeight="1" x14ac:dyDescent="0.25">
      <c r="A569" s="116"/>
      <c r="B569" s="116"/>
      <c r="C569" s="116"/>
      <c r="D569" s="117"/>
      <c r="E569" s="118"/>
      <c r="F569" s="118"/>
      <c r="G569" s="119"/>
    </row>
    <row r="570" spans="1:11" s="41" customFormat="1" ht="19.5" customHeight="1" x14ac:dyDescent="0.25">
      <c r="A570" s="373" t="s">
        <v>114</v>
      </c>
      <c r="B570" s="373"/>
      <c r="C570" s="373"/>
      <c r="D570" s="373" t="s">
        <v>32</v>
      </c>
      <c r="E570" s="373"/>
      <c r="F570" s="373"/>
      <c r="G570" s="99"/>
      <c r="H570" s="39"/>
      <c r="I570" s="39"/>
      <c r="J570" s="39"/>
      <c r="K570" s="39"/>
    </row>
    <row r="571" spans="1:11" s="41" customFormat="1" ht="19.5" customHeight="1" x14ac:dyDescent="0.25">
      <c r="A571" s="376" t="s">
        <v>268</v>
      </c>
      <c r="B571" s="376"/>
      <c r="C571" s="376"/>
      <c r="D571" s="373" t="s">
        <v>642</v>
      </c>
      <c r="E571" s="373"/>
      <c r="F571" s="373"/>
      <c r="G571" s="97"/>
      <c r="H571" s="38"/>
      <c r="I571" s="38"/>
      <c r="J571" s="38"/>
      <c r="K571" s="36"/>
    </row>
    <row r="572" spans="1:11" s="41" customFormat="1" ht="19.5" customHeight="1" x14ac:dyDescent="0.25">
      <c r="A572" s="375" t="s">
        <v>27</v>
      </c>
      <c r="B572" s="375"/>
      <c r="C572" s="375"/>
      <c r="D572" s="375" t="s">
        <v>29</v>
      </c>
      <c r="E572" s="375"/>
      <c r="F572" s="375"/>
      <c r="G572" s="97"/>
      <c r="H572" s="38"/>
      <c r="I572" s="38"/>
      <c r="J572" s="38"/>
      <c r="K572" s="36"/>
    </row>
    <row r="573" spans="1:11" s="41" customFormat="1" ht="19.5" customHeight="1" x14ac:dyDescent="0.25">
      <c r="A573" s="144"/>
      <c r="B573" s="144"/>
      <c r="C573" s="144"/>
      <c r="D573" s="144"/>
      <c r="E573" s="144"/>
      <c r="F573" s="144"/>
      <c r="G573" s="98"/>
      <c r="H573" s="38"/>
      <c r="I573" s="38"/>
      <c r="J573" s="38"/>
      <c r="K573" s="36"/>
    </row>
    <row r="574" spans="1:11" s="41" customFormat="1" ht="19.5" customHeight="1" x14ac:dyDescent="0.25">
      <c r="A574" s="373" t="s">
        <v>115</v>
      </c>
      <c r="B574" s="373"/>
      <c r="C574" s="373"/>
      <c r="D574" s="373" t="s">
        <v>35</v>
      </c>
      <c r="E574" s="373"/>
      <c r="F574" s="373"/>
      <c r="G574" s="99"/>
      <c r="H574" s="39"/>
      <c r="I574" s="39"/>
      <c r="J574" s="39"/>
      <c r="K574" s="39"/>
    </row>
    <row r="575" spans="1:11" s="41" customFormat="1" ht="19.5" customHeight="1" x14ac:dyDescent="0.25">
      <c r="A575" s="376" t="s">
        <v>34</v>
      </c>
      <c r="B575" s="376"/>
      <c r="C575" s="376"/>
      <c r="D575" s="373" t="s">
        <v>36</v>
      </c>
      <c r="E575" s="373"/>
      <c r="F575" s="373"/>
      <c r="G575" s="97"/>
      <c r="H575" s="38"/>
      <c r="I575" s="38"/>
      <c r="J575" s="38"/>
      <c r="K575" s="36"/>
    </row>
    <row r="576" spans="1:11" s="41" customFormat="1" ht="14.25" customHeight="1" x14ac:dyDescent="0.25">
      <c r="A576" s="375" t="s">
        <v>27</v>
      </c>
      <c r="B576" s="375"/>
      <c r="C576" s="375"/>
      <c r="D576" s="375" t="s">
        <v>29</v>
      </c>
      <c r="E576" s="375"/>
      <c r="F576" s="375"/>
      <c r="G576" s="97"/>
    </row>
    <row r="577" spans="1:261" s="41" customFormat="1" ht="14.25" customHeight="1" x14ac:dyDescent="0.25">
      <c r="A577" s="99"/>
      <c r="B577" s="99"/>
      <c r="C577" s="99"/>
      <c r="D577" s="99"/>
      <c r="E577" s="120"/>
      <c r="F577" s="120"/>
      <c r="G577" s="98"/>
    </row>
    <row r="578" spans="1:261" s="41" customFormat="1" ht="14.25" customHeight="1" x14ac:dyDescent="0.25">
      <c r="A578" s="99"/>
      <c r="B578" s="99"/>
      <c r="C578" s="99"/>
      <c r="D578" s="99"/>
      <c r="E578" s="120"/>
      <c r="F578" s="120"/>
      <c r="G578" s="99"/>
    </row>
    <row r="579" spans="1:261" s="41" customFormat="1" ht="19.5" customHeight="1" x14ac:dyDescent="0.25">
      <c r="A579" s="373" t="s">
        <v>37</v>
      </c>
      <c r="B579" s="373"/>
      <c r="C579" s="373"/>
      <c r="D579" s="373"/>
      <c r="E579" s="373"/>
      <c r="F579" s="373"/>
      <c r="G579" s="99"/>
      <c r="H579" s="39"/>
      <c r="I579" s="39"/>
      <c r="J579" s="39"/>
      <c r="K579" s="39"/>
    </row>
    <row r="580" spans="1:261" s="41" customFormat="1" ht="19.5" customHeight="1" x14ac:dyDescent="0.25">
      <c r="A580" s="374" t="s">
        <v>280</v>
      </c>
      <c r="B580" s="374"/>
      <c r="C580" s="374"/>
      <c r="D580" s="374"/>
      <c r="E580" s="374"/>
      <c r="F580" s="374"/>
      <c r="G580" s="97"/>
      <c r="H580" s="38"/>
      <c r="I580" s="38"/>
      <c r="J580" s="38"/>
      <c r="K580" s="36"/>
    </row>
    <row r="581" spans="1:261" s="41" customFormat="1" ht="14.25" customHeight="1" x14ac:dyDescent="0.25">
      <c r="A581" s="375" t="s">
        <v>39</v>
      </c>
      <c r="B581" s="375"/>
      <c r="C581" s="375"/>
      <c r="D581" s="375"/>
      <c r="E581" s="375"/>
      <c r="F581" s="375"/>
      <c r="G581" s="97"/>
    </row>
    <row r="582" spans="1:261" s="41" customFormat="1" ht="14.25" customHeight="1" x14ac:dyDescent="0.25">
      <c r="A582" s="99"/>
      <c r="B582" s="99"/>
      <c r="C582" s="99"/>
      <c r="D582" s="99"/>
      <c r="E582" s="120"/>
      <c r="F582" s="120"/>
      <c r="G582" s="98"/>
    </row>
    <row r="583" spans="1:261" s="41" customFormat="1" ht="14.25" customHeight="1" x14ac:dyDescent="0.25">
      <c r="A583" s="99"/>
      <c r="B583" s="99"/>
      <c r="C583" s="99"/>
      <c r="D583" s="99"/>
      <c r="E583" s="120"/>
      <c r="F583" s="120"/>
      <c r="G583" s="99"/>
    </row>
    <row r="584" spans="1:261" s="41" customFormat="1" ht="14.25" customHeight="1" x14ac:dyDescent="0.25">
      <c r="A584" s="99"/>
      <c r="B584" s="99"/>
      <c r="C584" s="99"/>
      <c r="D584" s="99"/>
      <c r="E584" s="120"/>
      <c r="F584" s="120"/>
      <c r="G584" s="99"/>
    </row>
    <row r="585" spans="1:261" s="41" customFormat="1" ht="14.25" customHeight="1" x14ac:dyDescent="0.25">
      <c r="A585" s="99"/>
      <c r="B585" s="99"/>
      <c r="C585" s="99"/>
      <c r="D585" s="99"/>
      <c r="E585" s="120"/>
      <c r="F585" s="120"/>
      <c r="G585" s="99"/>
    </row>
    <row r="586" spans="1:261" s="41" customFormat="1" ht="14.25" customHeight="1" x14ac:dyDescent="0.25">
      <c r="A586" s="99"/>
      <c r="B586" s="99"/>
      <c r="C586" s="99"/>
      <c r="D586" s="99"/>
      <c r="E586" s="120"/>
      <c r="F586" s="120"/>
      <c r="G586" s="99"/>
    </row>
    <row r="587" spans="1:261" s="99" customFormat="1" ht="14.25" customHeight="1" x14ac:dyDescent="0.25">
      <c r="E587" s="120"/>
      <c r="F587" s="120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  <c r="IW587" s="41"/>
      <c r="IX587" s="41"/>
      <c r="IY587" s="41"/>
      <c r="IZ587" s="41"/>
      <c r="JA587" s="41"/>
    </row>
    <row r="588" spans="1:261" s="3" customFormat="1" ht="14.25" customHeight="1" x14ac:dyDescent="0.25">
      <c r="E588" s="35"/>
      <c r="F588" s="3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</row>
    <row r="589" spans="1:261" s="3" customFormat="1" ht="14.25" customHeight="1" x14ac:dyDescent="0.25">
      <c r="E589" s="35"/>
      <c r="F589" s="3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</row>
    <row r="590" spans="1:261" s="3" customFormat="1" ht="14.25" customHeight="1" x14ac:dyDescent="0.25">
      <c r="E590" s="35"/>
      <c r="F590" s="3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</row>
    <row r="591" spans="1:261" s="3" customFormat="1" ht="14.25" customHeight="1" x14ac:dyDescent="0.25">
      <c r="E591" s="35"/>
      <c r="F591" s="3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</row>
    <row r="592" spans="1:261" s="3" customFormat="1" ht="14.25" customHeight="1" x14ac:dyDescent="0.25">
      <c r="E592" s="35"/>
      <c r="F592" s="3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</row>
    <row r="593" spans="1:261" s="3" customFormat="1" ht="14.25" customHeight="1" x14ac:dyDescent="0.25">
      <c r="E593" s="35"/>
      <c r="F593" s="3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</row>
    <row r="594" spans="1:261" s="3" customFormat="1" ht="14.25" customHeight="1" x14ac:dyDescent="0.25">
      <c r="E594" s="35"/>
      <c r="F594" s="3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</row>
    <row r="595" spans="1:261" s="3" customFormat="1" ht="14.25" customHeight="1" x14ac:dyDescent="0.25">
      <c r="E595" s="35"/>
      <c r="F595" s="3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</row>
    <row r="596" spans="1:261" s="3" customFormat="1" ht="14.25" customHeight="1" x14ac:dyDescent="0.25">
      <c r="E596" s="35"/>
      <c r="F596" s="3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</row>
    <row r="597" spans="1:261" s="3" customFormat="1" ht="14.25" customHeight="1" x14ac:dyDescent="0.25">
      <c r="E597" s="35"/>
      <c r="F597" s="3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</row>
    <row r="598" spans="1:261" s="3" customFormat="1" ht="14.25" customHeight="1" x14ac:dyDescent="0.25">
      <c r="E598" s="35"/>
      <c r="F598" s="3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</row>
    <row r="599" spans="1:261" s="3" customFormat="1" ht="14.25" customHeight="1" x14ac:dyDescent="0.25">
      <c r="E599" s="35"/>
      <c r="F599" s="3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</row>
    <row r="600" spans="1:261" s="3" customFormat="1" ht="14.25" customHeight="1" x14ac:dyDescent="0.25">
      <c r="E600" s="35"/>
      <c r="F600" s="3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</row>
    <row r="601" spans="1:261" s="3" customFormat="1" ht="14.25" customHeight="1" x14ac:dyDescent="0.25">
      <c r="E601" s="35"/>
      <c r="F601" s="3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</row>
    <row r="602" spans="1:261" s="3" customFormat="1" ht="14.25" customHeight="1" x14ac:dyDescent="0.25">
      <c r="E602" s="35"/>
      <c r="F602" s="3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</row>
    <row r="603" spans="1:261" s="3" customFormat="1" ht="14.25" customHeight="1" x14ac:dyDescent="0.25">
      <c r="E603" s="35"/>
      <c r="F603" s="3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</row>
    <row r="604" spans="1:261" s="3" customFormat="1" ht="14.25" customHeight="1" x14ac:dyDescent="0.25">
      <c r="E604" s="35"/>
      <c r="F604" s="3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</row>
    <row r="605" spans="1:261" s="3" customFormat="1" ht="14.25" customHeight="1" x14ac:dyDescent="0.25">
      <c r="A605" s="1"/>
      <c r="E605" s="35"/>
      <c r="F605" s="3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</row>
    <row r="606" spans="1:261" s="3" customFormat="1" ht="14.25" customHeight="1" x14ac:dyDescent="0.25">
      <c r="A606" s="1"/>
      <c r="E606" s="35"/>
      <c r="F606" s="3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</row>
    <row r="607" spans="1:261" s="3" customFormat="1" ht="14.25" customHeight="1" x14ac:dyDescent="0.25">
      <c r="A607" s="1"/>
      <c r="E607" s="35"/>
      <c r="F607" s="3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</row>
    <row r="608" spans="1:261" s="3" customFormat="1" ht="14.25" customHeight="1" x14ac:dyDescent="0.25">
      <c r="A608" s="1"/>
      <c r="E608" s="35"/>
      <c r="F608" s="3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</row>
    <row r="609" spans="1:261" s="3" customFormat="1" ht="14.25" customHeight="1" x14ac:dyDescent="0.25">
      <c r="A609" s="1"/>
      <c r="E609" s="35"/>
      <c r="F609" s="3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</row>
    <row r="610" spans="1:261" s="3" customFormat="1" ht="14.25" customHeight="1" x14ac:dyDescent="0.25">
      <c r="A610" s="1"/>
      <c r="E610" s="35"/>
      <c r="F610" s="3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</row>
    <row r="611" spans="1:261" s="3" customFormat="1" ht="14.25" customHeight="1" x14ac:dyDescent="0.25">
      <c r="A611" s="1"/>
      <c r="E611" s="35"/>
      <c r="F611" s="3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</row>
    <row r="612" spans="1:261" s="3" customFormat="1" ht="14.25" customHeight="1" x14ac:dyDescent="0.25">
      <c r="A612" s="1"/>
      <c r="C612" s="1"/>
      <c r="E612" s="35"/>
      <c r="F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</row>
  </sheetData>
  <mergeCells count="19">
    <mergeCell ref="A581:F581"/>
    <mergeCell ref="A575:C575"/>
    <mergeCell ref="D575:F575"/>
    <mergeCell ref="A576:C576"/>
    <mergeCell ref="D576:F576"/>
    <mergeCell ref="A579:F579"/>
    <mergeCell ref="A580:F580"/>
    <mergeCell ref="A571:C571"/>
    <mergeCell ref="D571:F571"/>
    <mergeCell ref="A572:C572"/>
    <mergeCell ref="D572:F572"/>
    <mergeCell ref="A574:C574"/>
    <mergeCell ref="D574:F574"/>
    <mergeCell ref="A4:F4"/>
    <mergeCell ref="A5:F5"/>
    <mergeCell ref="A7:F7"/>
    <mergeCell ref="A44:F44"/>
    <mergeCell ref="A570:C570"/>
    <mergeCell ref="D570:F570"/>
  </mergeCells>
  <dataValidations count="1">
    <dataValidation type="list" allowBlank="1" showInputMessage="1" promptTitle="ELEGIR TIPO DE INGRESO O EGRESO" sqref="A315 A55:A79 B118:B122 B80:B83 B316:B318 A358:A395 A8:A38 B320:B323 A243:A275 B8:B43 A325:A354 A84:A117 A123:A159 A163:A199 A399:A426 B45:B53 A430:A467 A471:A507 A279:A307 A511:A533 A203:A238 A552:A555 B541:B558 A541:A550 B325:B539 A45:A49 B560:B569">
      <formula1>$H$6:$H$7</formula1>
    </dataValidation>
  </dataValidations>
  <pageMargins left="0.51181102362204722" right="0.51181102362204722" top="0.74803149606299213" bottom="0.55118110236220474" header="0.31496062992125984" footer="0.31496062992125984"/>
  <pageSetup paperSize="9" scale="77" orientation="landscape" r:id="rId1"/>
  <rowBreaks count="13" manualBreakCount="13">
    <brk id="41" max="16383" man="1"/>
    <brk id="82" max="16383" man="1"/>
    <brk id="121" max="16383" man="1"/>
    <brk id="161" max="16383" man="1"/>
    <brk id="201" max="16383" man="1"/>
    <brk id="241" max="16383" man="1"/>
    <brk id="277" max="6" man="1"/>
    <brk id="356" max="6" man="1"/>
    <brk id="397" max="6" man="1"/>
    <brk id="428" max="6" man="1"/>
    <brk id="469" max="6" man="1"/>
    <brk id="509" max="6" man="1"/>
    <brk id="538" max="16383" man="1"/>
  </rowBreaks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2"/>
  <sheetViews>
    <sheetView topLeftCell="A103" workbookViewId="0">
      <selection activeCell="D119" sqref="D11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1508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367" t="s">
        <v>0</v>
      </c>
      <c r="B6" s="367" t="s">
        <v>23</v>
      </c>
      <c r="C6" s="127" t="s">
        <v>22</v>
      </c>
      <c r="D6" s="36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/>
      <c r="F8" s="269">
        <v>472946</v>
      </c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/>
      <c r="F9" s="269">
        <v>601165</v>
      </c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/>
      <c r="F10" s="269">
        <v>182113</v>
      </c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/>
      <c r="F11" s="269">
        <v>9669</v>
      </c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/>
      <c r="F12" s="269">
        <v>519590</v>
      </c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/>
      <c r="F13" s="269">
        <v>414248</v>
      </c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/>
      <c r="F14" s="368">
        <v>358200</v>
      </c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/>
      <c r="F15" s="269">
        <v>332809</v>
      </c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/>
      <c r="F16" s="269">
        <v>250501</v>
      </c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/>
      <c r="F17" s="269">
        <v>132935</v>
      </c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/>
      <c r="F18" s="269">
        <v>5950</v>
      </c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/>
      <c r="F19" s="269">
        <v>368869</v>
      </c>
      <c r="G19" s="205"/>
    </row>
    <row r="20" spans="1:7" x14ac:dyDescent="0.25">
      <c r="A20" s="265" t="s">
        <v>1603</v>
      </c>
      <c r="B20" s="66" t="s">
        <v>21</v>
      </c>
      <c r="C20" s="66"/>
      <c r="D20" s="66" t="s">
        <v>3</v>
      </c>
      <c r="E20" s="197"/>
      <c r="F20" s="66"/>
      <c r="G20" s="205"/>
    </row>
    <row r="21" spans="1:7" x14ac:dyDescent="0.25">
      <c r="A21" s="265"/>
      <c r="B21" s="66" t="s">
        <v>21</v>
      </c>
      <c r="C21" s="66"/>
      <c r="D21" s="66" t="s">
        <v>3</v>
      </c>
      <c r="E21" s="197"/>
      <c r="F21" s="66"/>
      <c r="G21" s="205"/>
    </row>
    <row r="22" spans="1:7" x14ac:dyDescent="0.25">
      <c r="A22" s="265"/>
      <c r="B22" s="66" t="s">
        <v>21</v>
      </c>
      <c r="C22" s="66"/>
      <c r="D22" s="66" t="s">
        <v>3</v>
      </c>
      <c r="E22" s="197"/>
      <c r="F22" s="66"/>
      <c r="G22" s="205"/>
    </row>
    <row r="23" spans="1:7" x14ac:dyDescent="0.25">
      <c r="A23" s="265"/>
      <c r="B23" s="66" t="s">
        <v>21</v>
      </c>
      <c r="C23" s="66"/>
      <c r="D23" s="66" t="s">
        <v>3</v>
      </c>
      <c r="E23" s="197"/>
      <c r="F23" s="66"/>
      <c r="G23" s="205"/>
    </row>
    <row r="24" spans="1:7" x14ac:dyDescent="0.25">
      <c r="A24" s="265"/>
      <c r="B24" s="66" t="s">
        <v>21</v>
      </c>
      <c r="C24" s="66"/>
      <c r="D24" s="66" t="s">
        <v>3</v>
      </c>
      <c r="E24" s="197"/>
      <c r="F24" s="66"/>
      <c r="G24" s="205"/>
    </row>
    <row r="25" spans="1:7" x14ac:dyDescent="0.25">
      <c r="A25" s="265"/>
      <c r="B25" s="66" t="s">
        <v>21</v>
      </c>
      <c r="C25" s="66"/>
      <c r="D25" s="66" t="s">
        <v>3</v>
      </c>
      <c r="E25" s="197"/>
      <c r="F25" s="66"/>
      <c r="G25" s="205"/>
    </row>
    <row r="26" spans="1:7" x14ac:dyDescent="0.25">
      <c r="A26" s="265"/>
      <c r="B26" s="66" t="s">
        <v>21</v>
      </c>
      <c r="C26" s="66"/>
      <c r="D26" s="66" t="s">
        <v>3</v>
      </c>
      <c r="E26" s="197"/>
      <c r="F26" s="66"/>
      <c r="G26" s="205"/>
    </row>
    <row r="27" spans="1:7" x14ac:dyDescent="0.25">
      <c r="A27" s="265"/>
      <c r="B27" s="66" t="s">
        <v>21</v>
      </c>
      <c r="C27" s="66"/>
      <c r="D27" s="66" t="s">
        <v>3</v>
      </c>
      <c r="E27" s="197"/>
      <c r="F27" s="66"/>
      <c r="G27" s="205"/>
    </row>
    <row r="28" spans="1:7" x14ac:dyDescent="0.25">
      <c r="A28" s="265"/>
      <c r="B28" s="66" t="s">
        <v>21</v>
      </c>
      <c r="C28" s="66"/>
      <c r="D28" s="66" t="s">
        <v>3</v>
      </c>
      <c r="E28" s="197"/>
      <c r="F28" s="66"/>
      <c r="G28" s="205"/>
    </row>
    <row r="29" spans="1:7" x14ac:dyDescent="0.25">
      <c r="A29" s="265"/>
      <c r="B29" s="66" t="s">
        <v>21</v>
      </c>
      <c r="C29" s="66"/>
      <c r="D29" s="66" t="s">
        <v>3</v>
      </c>
      <c r="E29" s="197"/>
      <c r="F29" s="66"/>
      <c r="G29" s="205"/>
    </row>
    <row r="30" spans="1:7" x14ac:dyDescent="0.25">
      <c r="A30" s="265"/>
      <c r="B30" s="66" t="s">
        <v>21</v>
      </c>
      <c r="C30" s="66"/>
      <c r="D30" s="66" t="s">
        <v>3</v>
      </c>
      <c r="E30" s="197"/>
      <c r="F30" s="66"/>
      <c r="G30" s="205"/>
    </row>
    <row r="31" spans="1:7" x14ac:dyDescent="0.25">
      <c r="A31" s="265"/>
      <c r="B31" s="66" t="s">
        <v>21</v>
      </c>
      <c r="C31" s="66"/>
      <c r="D31" s="66" t="s">
        <v>3</v>
      </c>
      <c r="E31" s="197"/>
      <c r="F31" s="66"/>
      <c r="G31" s="205"/>
    </row>
    <row r="32" spans="1:7" x14ac:dyDescent="0.25">
      <c r="A32" s="265"/>
      <c r="B32" s="66" t="s">
        <v>21</v>
      </c>
      <c r="C32" s="66"/>
      <c r="D32" s="66" t="s">
        <v>3</v>
      </c>
      <c r="E32" s="197"/>
      <c r="F32" s="66"/>
      <c r="G32" s="205"/>
    </row>
    <row r="33" spans="1:8" x14ac:dyDescent="0.25">
      <c r="A33" s="265"/>
      <c r="B33" s="66" t="s">
        <v>21</v>
      </c>
      <c r="C33" s="66"/>
      <c r="D33" s="66" t="s">
        <v>3</v>
      </c>
      <c r="E33" s="197"/>
      <c r="F33" s="66"/>
      <c r="G33" s="205"/>
    </row>
    <row r="34" spans="1:8" x14ac:dyDescent="0.25">
      <c r="A34" s="265"/>
      <c r="B34" s="66" t="s">
        <v>21</v>
      </c>
      <c r="C34" s="66"/>
      <c r="D34" s="66" t="s">
        <v>3</v>
      </c>
      <c r="E34" s="197"/>
      <c r="F34" s="66"/>
      <c r="G34" s="205"/>
    </row>
    <row r="35" spans="1:8" x14ac:dyDescent="0.25">
      <c r="A35" s="265"/>
      <c r="B35" s="66" t="s">
        <v>21</v>
      </c>
      <c r="C35" s="66"/>
      <c r="D35" s="66" t="s">
        <v>3</v>
      </c>
      <c r="E35" s="197"/>
      <c r="F35" s="66"/>
      <c r="G35" s="205"/>
    </row>
    <row r="36" spans="1:8" x14ac:dyDescent="0.25">
      <c r="A36" s="265"/>
      <c r="B36" s="66" t="s">
        <v>21</v>
      </c>
      <c r="C36" s="66"/>
      <c r="D36" s="66" t="s">
        <v>3</v>
      </c>
      <c r="E36" s="197"/>
      <c r="F36" s="66"/>
      <c r="G36" s="205"/>
    </row>
    <row r="37" spans="1:8" x14ac:dyDescent="0.25">
      <c r="A37" s="265"/>
      <c r="B37" s="66" t="s">
        <v>21</v>
      </c>
      <c r="C37" s="66"/>
      <c r="D37" s="66" t="s">
        <v>3</v>
      </c>
      <c r="E37" s="197"/>
      <c r="F37" s="66"/>
      <c r="G37" s="205"/>
    </row>
    <row r="38" spans="1:8" x14ac:dyDescent="0.25">
      <c r="A38" s="265"/>
      <c r="B38" s="66" t="s">
        <v>21</v>
      </c>
      <c r="C38" s="66"/>
      <c r="D38" s="66" t="s">
        <v>3</v>
      </c>
      <c r="E38" s="197"/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+E38+E37+E36+E35+E34+E33+E32+E31+E30+E29+E28+E27+E26+E25+E24+E23+E22+E21+E20+E19+E18+E17+E16+E15+E14+E13+E12+E11+E10+E9+E8</f>
        <v>0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386" t="s">
        <v>1024</v>
      </c>
      <c r="B41" s="387"/>
      <c r="C41" s="387"/>
      <c r="D41" s="387"/>
      <c r="E41" s="387"/>
      <c r="F41" s="388"/>
      <c r="G41" s="214"/>
    </row>
    <row r="42" spans="1:8" ht="15.75" thickBot="1" x14ac:dyDescent="0.3">
      <c r="A42" s="264"/>
      <c r="B42" s="201" t="s">
        <v>20</v>
      </c>
      <c r="C42" s="201"/>
      <c r="D42" s="201" t="s">
        <v>1173</v>
      </c>
      <c r="E42" s="202"/>
      <c r="F42" s="201"/>
      <c r="G42" s="203"/>
    </row>
    <row r="43" spans="1:8" ht="15.75" thickBot="1" x14ac:dyDescent="0.3">
      <c r="A43" s="266"/>
      <c r="B43" s="66" t="s">
        <v>20</v>
      </c>
      <c r="C43" s="66"/>
      <c r="D43" s="201" t="s">
        <v>1174</v>
      </c>
      <c r="E43" s="197"/>
      <c r="F43" s="66"/>
      <c r="G43" s="205"/>
    </row>
    <row r="44" spans="1:8" x14ac:dyDescent="0.25">
      <c r="A44" s="265"/>
      <c r="B44" s="66" t="s">
        <v>20</v>
      </c>
      <c r="C44" s="66"/>
      <c r="D44" s="201" t="s">
        <v>1175</v>
      </c>
      <c r="E44" s="197"/>
      <c r="F44" s="66"/>
      <c r="G44" s="205"/>
    </row>
    <row r="45" spans="1:8" x14ac:dyDescent="0.25">
      <c r="A45" s="265"/>
      <c r="B45" s="66" t="s">
        <v>20</v>
      </c>
      <c r="C45" s="66"/>
      <c r="D45" s="282" t="s">
        <v>1563</v>
      </c>
      <c r="E45" s="197"/>
      <c r="F45" s="66"/>
      <c r="G45" s="205"/>
    </row>
    <row r="46" spans="1:8" x14ac:dyDescent="0.25">
      <c r="A46" s="265"/>
      <c r="B46" s="66"/>
      <c r="C46" s="66"/>
      <c r="D46" s="12" t="s">
        <v>61</v>
      </c>
      <c r="E46" s="198">
        <f>+E45+E44+E43+E42</f>
        <v>0</v>
      </c>
      <c r="F46" s="66"/>
      <c r="G46" s="205"/>
    </row>
    <row r="47" spans="1:8" x14ac:dyDescent="0.25">
      <c r="A47" s="206"/>
      <c r="B47" s="66"/>
      <c r="C47" s="66"/>
      <c r="D47" s="12"/>
      <c r="E47" s="90"/>
      <c r="F47" s="66"/>
      <c r="G47" s="205"/>
      <c r="H47" t="s">
        <v>284</v>
      </c>
    </row>
    <row r="48" spans="1:8" x14ac:dyDescent="0.25">
      <c r="A48" s="332"/>
      <c r="B48" s="289"/>
      <c r="C48" s="289"/>
      <c r="D48" s="333" t="s">
        <v>1453</v>
      </c>
      <c r="E48" s="334"/>
      <c r="F48" s="289"/>
      <c r="G48" s="205"/>
    </row>
    <row r="49" spans="1:7" x14ac:dyDescent="0.25">
      <c r="A49" s="204"/>
      <c r="B49" s="66"/>
      <c r="C49" s="66"/>
      <c r="D49" s="11"/>
      <c r="E49" s="100"/>
      <c r="F49" s="66"/>
      <c r="G49" s="205"/>
    </row>
    <row r="50" spans="1:7" x14ac:dyDescent="0.25">
      <c r="A50" s="206"/>
      <c r="B50" s="66"/>
      <c r="C50" s="66"/>
      <c r="D50" s="12" t="s">
        <v>1471</v>
      </c>
      <c r="E50" s="90">
        <v>0</v>
      </c>
      <c r="F50" s="66"/>
      <c r="G50" s="205"/>
    </row>
    <row r="51" spans="1:7" x14ac:dyDescent="0.25">
      <c r="A51" s="206"/>
      <c r="B51" s="66"/>
      <c r="C51" s="66"/>
      <c r="D51" s="12"/>
      <c r="E51" s="90"/>
      <c r="F51" s="66"/>
      <c r="G51" s="205"/>
    </row>
    <row r="52" spans="1:7" s="328" customFormat="1" x14ac:dyDescent="0.25">
      <c r="A52" s="323"/>
      <c r="B52" s="324"/>
      <c r="C52" s="324"/>
      <c r="D52" s="325" t="s">
        <v>1297</v>
      </c>
      <c r="E52" s="326"/>
      <c r="F52" s="324"/>
      <c r="G52" s="327"/>
    </row>
    <row r="53" spans="1:7" x14ac:dyDescent="0.25">
      <c r="A53" s="206"/>
      <c r="B53" s="66"/>
      <c r="C53" s="66"/>
      <c r="D53" s="11"/>
      <c r="E53" s="90"/>
      <c r="F53" s="66"/>
      <c r="G53" s="205"/>
    </row>
    <row r="54" spans="1:7" x14ac:dyDescent="0.25">
      <c r="A54" s="224"/>
      <c r="B54" s="225"/>
      <c r="C54" s="225"/>
      <c r="D54" s="305"/>
      <c r="E54" s="347"/>
      <c r="F54" s="225"/>
      <c r="G54" s="227"/>
    </row>
    <row r="55" spans="1:7" x14ac:dyDescent="0.25">
      <c r="A55" s="224"/>
      <c r="B55" s="225"/>
      <c r="C55" s="225"/>
      <c r="D55" s="346" t="s">
        <v>1359</v>
      </c>
      <c r="E55" s="347"/>
      <c r="F55" s="225"/>
      <c r="G55" s="227"/>
    </row>
    <row r="56" spans="1:7" ht="16.5" thickBot="1" x14ac:dyDescent="0.3">
      <c r="A56" s="207"/>
      <c r="B56" s="208"/>
      <c r="C56" s="208"/>
      <c r="D56" s="212"/>
      <c r="E56" s="213"/>
      <c r="F56" s="208"/>
      <c r="G56" s="210"/>
    </row>
    <row r="57" spans="1:7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218"/>
    </row>
    <row r="58" spans="1:7" ht="15.75" thickBot="1" x14ac:dyDescent="0.3">
      <c r="A58" s="264">
        <v>44570</v>
      </c>
      <c r="B58" s="201" t="s">
        <v>171</v>
      </c>
      <c r="C58" s="201">
        <v>43822</v>
      </c>
      <c r="D58" s="201" t="s">
        <v>1059</v>
      </c>
      <c r="E58" s="201"/>
      <c r="F58" s="202">
        <v>19958</v>
      </c>
      <c r="G58" s="203" t="s">
        <v>765</v>
      </c>
    </row>
    <row r="59" spans="1:7" x14ac:dyDescent="0.25">
      <c r="A59" s="265">
        <v>44570</v>
      </c>
      <c r="B59" s="66" t="s">
        <v>171</v>
      </c>
      <c r="C59" s="66">
        <v>43823</v>
      </c>
      <c r="D59" s="66" t="s">
        <v>1586</v>
      </c>
      <c r="E59" s="269"/>
      <c r="F59" s="197">
        <v>4678.2</v>
      </c>
      <c r="G59" s="203" t="s">
        <v>765</v>
      </c>
    </row>
    <row r="60" spans="1:7" x14ac:dyDescent="0.25">
      <c r="A60" s="265">
        <v>44570</v>
      </c>
      <c r="B60" s="66" t="s">
        <v>171</v>
      </c>
      <c r="C60" s="66">
        <v>43824</v>
      </c>
      <c r="D60" s="66" t="s">
        <v>1587</v>
      </c>
      <c r="E60" s="66"/>
      <c r="F60" s="197">
        <v>38000</v>
      </c>
      <c r="G60" s="205" t="s">
        <v>765</v>
      </c>
    </row>
    <row r="61" spans="1:7" x14ac:dyDescent="0.25">
      <c r="A61" s="265">
        <v>44570</v>
      </c>
      <c r="B61" s="66" t="s">
        <v>171</v>
      </c>
      <c r="C61" s="66">
        <v>43825</v>
      </c>
      <c r="D61" s="66" t="s">
        <v>1588</v>
      </c>
      <c r="E61" s="66"/>
      <c r="F61" s="197">
        <v>7910</v>
      </c>
      <c r="G61" s="205" t="s">
        <v>765</v>
      </c>
    </row>
    <row r="62" spans="1:7" x14ac:dyDescent="0.25">
      <c r="A62" s="265">
        <v>44570</v>
      </c>
      <c r="B62" s="66" t="s">
        <v>171</v>
      </c>
      <c r="C62" s="66">
        <v>43826</v>
      </c>
      <c r="D62" s="66" t="s">
        <v>1589</v>
      </c>
      <c r="E62" s="66"/>
      <c r="F62" s="197">
        <v>134642.19</v>
      </c>
      <c r="G62" s="205" t="s">
        <v>765</v>
      </c>
    </row>
    <row r="63" spans="1:7" x14ac:dyDescent="0.25">
      <c r="A63" s="265">
        <v>44570</v>
      </c>
      <c r="B63" s="66" t="s">
        <v>171</v>
      </c>
      <c r="C63" s="66">
        <v>43827</v>
      </c>
      <c r="D63" s="66" t="s">
        <v>1430</v>
      </c>
      <c r="E63" s="66"/>
      <c r="F63" s="197">
        <v>18000</v>
      </c>
      <c r="G63" s="205" t="s">
        <v>1590</v>
      </c>
    </row>
    <row r="64" spans="1:7" x14ac:dyDescent="0.25">
      <c r="A64" s="265">
        <v>44570</v>
      </c>
      <c r="B64" s="66" t="s">
        <v>171</v>
      </c>
      <c r="C64" s="66">
        <v>43828</v>
      </c>
      <c r="D64" s="300" t="s">
        <v>1416</v>
      </c>
      <c r="E64" s="66"/>
      <c r="F64" s="197">
        <v>4504.67</v>
      </c>
      <c r="G64" s="205" t="s">
        <v>1590</v>
      </c>
    </row>
    <row r="65" spans="1:7" x14ac:dyDescent="0.25">
      <c r="A65" s="265">
        <v>44570</v>
      </c>
      <c r="B65" s="66" t="s">
        <v>171</v>
      </c>
      <c r="C65" s="66">
        <v>43829</v>
      </c>
      <c r="D65" s="66" t="s">
        <v>1591</v>
      </c>
      <c r="E65" s="66"/>
      <c r="F65" s="197">
        <v>3400.3</v>
      </c>
      <c r="G65" s="205" t="s">
        <v>1590</v>
      </c>
    </row>
    <row r="66" spans="1:7" x14ac:dyDescent="0.25">
      <c r="A66" s="265">
        <v>44570</v>
      </c>
      <c r="B66" s="66" t="s">
        <v>171</v>
      </c>
      <c r="C66" s="66">
        <v>43830</v>
      </c>
      <c r="D66" s="66" t="s">
        <v>1592</v>
      </c>
      <c r="E66" s="66"/>
      <c r="F66" s="197">
        <v>3400.3</v>
      </c>
      <c r="G66" s="205" t="s">
        <v>1590</v>
      </c>
    </row>
    <row r="67" spans="1:7" x14ac:dyDescent="0.25">
      <c r="A67" s="265">
        <v>44601</v>
      </c>
      <c r="B67" s="66" t="s">
        <v>171</v>
      </c>
      <c r="C67" s="66">
        <v>43831</v>
      </c>
      <c r="D67" s="66" t="s">
        <v>1312</v>
      </c>
      <c r="E67" s="66"/>
      <c r="F67" s="197">
        <v>70002.92</v>
      </c>
      <c r="G67" s="205" t="s">
        <v>1593</v>
      </c>
    </row>
    <row r="68" spans="1:7" x14ac:dyDescent="0.25">
      <c r="A68" s="265">
        <v>44601</v>
      </c>
      <c r="B68" s="66" t="s">
        <v>171</v>
      </c>
      <c r="C68" s="66">
        <v>43832</v>
      </c>
      <c r="D68" s="66" t="s">
        <v>49</v>
      </c>
      <c r="E68" s="66"/>
      <c r="F68" s="197">
        <v>366298.99</v>
      </c>
      <c r="G68" s="205" t="s">
        <v>1594</v>
      </c>
    </row>
    <row r="69" spans="1:7" x14ac:dyDescent="0.25">
      <c r="A69" s="265"/>
      <c r="B69" s="66" t="s">
        <v>171</v>
      </c>
      <c r="C69" s="66"/>
      <c r="D69" s="66"/>
      <c r="E69" s="66"/>
      <c r="F69" s="197"/>
      <c r="G69" s="205" t="s">
        <v>261</v>
      </c>
    </row>
    <row r="70" spans="1:7" x14ac:dyDescent="0.25">
      <c r="A70" s="265"/>
      <c r="B70" s="66" t="s">
        <v>171</v>
      </c>
      <c r="C70" s="66"/>
      <c r="D70" s="66"/>
      <c r="E70" s="66"/>
      <c r="F70" s="197"/>
      <c r="G70" s="205"/>
    </row>
    <row r="71" spans="1:7" x14ac:dyDescent="0.25">
      <c r="A71" s="265"/>
      <c r="B71" s="66" t="s">
        <v>171</v>
      </c>
      <c r="C71" s="66"/>
      <c r="D71" s="66"/>
      <c r="E71" s="66"/>
      <c r="F71" s="197"/>
      <c r="G71" s="205"/>
    </row>
    <row r="72" spans="1:7" x14ac:dyDescent="0.25">
      <c r="A72" s="265"/>
      <c r="B72" s="66" t="s">
        <v>171</v>
      </c>
      <c r="C72" s="66"/>
      <c r="D72" s="66"/>
      <c r="E72" s="66"/>
      <c r="F72" s="364"/>
      <c r="G72" s="205"/>
    </row>
    <row r="73" spans="1:7" x14ac:dyDescent="0.25">
      <c r="A73" s="265"/>
      <c r="B73" s="66" t="s">
        <v>171</v>
      </c>
      <c r="C73" s="66"/>
      <c r="D73" s="66"/>
      <c r="E73" s="66"/>
      <c r="F73" s="197"/>
      <c r="G73" s="205"/>
    </row>
    <row r="74" spans="1:7" x14ac:dyDescent="0.25">
      <c r="A74" s="265"/>
      <c r="B74" s="66" t="s">
        <v>171</v>
      </c>
      <c r="C74" s="66"/>
      <c r="D74" s="66"/>
      <c r="E74" s="66"/>
      <c r="F74" s="197"/>
      <c r="G74" s="205"/>
    </row>
    <row r="75" spans="1:7" x14ac:dyDescent="0.25">
      <c r="A75" s="265"/>
      <c r="B75" s="66" t="s">
        <v>171</v>
      </c>
      <c r="C75" s="66"/>
      <c r="D75" s="66"/>
      <c r="E75" s="66"/>
      <c r="F75" s="197"/>
      <c r="G75" s="205"/>
    </row>
    <row r="76" spans="1:7" x14ac:dyDescent="0.25">
      <c r="A76" s="265"/>
      <c r="B76" s="66" t="s">
        <v>171</v>
      </c>
      <c r="C76" s="66"/>
      <c r="D76" s="66"/>
      <c r="E76" s="66"/>
      <c r="F76" s="197"/>
      <c r="G76" s="205"/>
    </row>
    <row r="77" spans="1:7" x14ac:dyDescent="0.25">
      <c r="A77" s="265"/>
      <c r="B77" s="66" t="s">
        <v>171</v>
      </c>
      <c r="C77" s="66"/>
      <c r="D77" s="66"/>
      <c r="E77" s="66"/>
      <c r="F77" s="197"/>
      <c r="G77" s="205"/>
    </row>
    <row r="78" spans="1:7" x14ac:dyDescent="0.25">
      <c r="A78" s="265"/>
      <c r="B78" s="66" t="s">
        <v>171</v>
      </c>
      <c r="C78" s="66"/>
      <c r="D78" s="66"/>
      <c r="E78" s="66"/>
      <c r="F78" s="197"/>
      <c r="G78" s="205"/>
    </row>
    <row r="79" spans="1:7" x14ac:dyDescent="0.25">
      <c r="A79" s="265"/>
      <c r="B79" s="66" t="s">
        <v>171</v>
      </c>
      <c r="C79" s="66"/>
      <c r="D79" s="66"/>
      <c r="E79" s="66"/>
      <c r="F79" s="197"/>
      <c r="G79" s="205"/>
    </row>
    <row r="80" spans="1:7" x14ac:dyDescent="0.25">
      <c r="A80" s="265"/>
      <c r="B80" s="66" t="s">
        <v>171</v>
      </c>
      <c r="C80" s="66"/>
      <c r="D80" s="66"/>
      <c r="E80" s="66"/>
      <c r="F80" s="197"/>
      <c r="G80" s="205"/>
    </row>
    <row r="81" spans="1:7" x14ac:dyDescent="0.25">
      <c r="A81" s="265"/>
      <c r="B81" s="66" t="s">
        <v>171</v>
      </c>
      <c r="C81" s="66"/>
      <c r="D81" s="66"/>
      <c r="E81" s="66"/>
      <c r="F81" s="197"/>
      <c r="G81" s="205"/>
    </row>
    <row r="82" spans="1:7" x14ac:dyDescent="0.25">
      <c r="A82" s="265"/>
      <c r="B82" s="66" t="s">
        <v>171</v>
      </c>
      <c r="C82" s="66"/>
      <c r="D82" s="66"/>
      <c r="E82" s="66"/>
      <c r="F82" s="197"/>
      <c r="G82" s="205"/>
    </row>
    <row r="83" spans="1:7" x14ac:dyDescent="0.25">
      <c r="A83" s="265"/>
      <c r="B83" s="66" t="s">
        <v>171</v>
      </c>
      <c r="C83" s="66"/>
      <c r="D83" s="66"/>
      <c r="E83" s="66"/>
      <c r="F83" s="197"/>
      <c r="G83" s="205"/>
    </row>
    <row r="84" spans="1:7" x14ac:dyDescent="0.25">
      <c r="A84" s="265"/>
      <c r="B84" s="66" t="s">
        <v>171</v>
      </c>
      <c r="C84" s="66"/>
      <c r="D84" s="66"/>
      <c r="E84" s="66"/>
      <c r="F84" s="197"/>
      <c r="G84" s="205"/>
    </row>
    <row r="85" spans="1:7" x14ac:dyDescent="0.25">
      <c r="A85" s="266"/>
      <c r="B85" s="66"/>
      <c r="C85" s="66"/>
      <c r="D85" s="12" t="s">
        <v>77</v>
      </c>
      <c r="E85" s="66"/>
      <c r="F85" s="198">
        <f>SUM(F58:F84)</f>
        <v>670795.57000000007</v>
      </c>
      <c r="G85" s="205"/>
    </row>
    <row r="86" spans="1:7" x14ac:dyDescent="0.25">
      <c r="A86" s="266"/>
      <c r="B86" s="66"/>
      <c r="C86" s="66"/>
      <c r="D86" s="12" t="s">
        <v>65</v>
      </c>
      <c r="E86" s="66"/>
      <c r="F86" s="198">
        <f>+F85</f>
        <v>670795.57000000007</v>
      </c>
      <c r="G86" s="205"/>
    </row>
    <row r="87" spans="1:7" ht="15.75" thickBot="1" x14ac:dyDescent="0.3">
      <c r="A87" s="268"/>
      <c r="B87" s="66"/>
      <c r="C87" s="208"/>
      <c r="D87" s="209" t="s">
        <v>127</v>
      </c>
      <c r="E87" s="208"/>
      <c r="F87" s="219">
        <f>+F86</f>
        <v>670795.57000000007</v>
      </c>
      <c r="G87" s="210"/>
    </row>
    <row r="88" spans="1:7" ht="15.75" thickBot="1" x14ac:dyDescent="0.3">
      <c r="A88" s="220"/>
      <c r="B88" s="221"/>
      <c r="C88" s="221"/>
      <c r="D88" s="366" t="s">
        <v>72</v>
      </c>
      <c r="E88" s="221"/>
      <c r="F88" s="221"/>
      <c r="G88" s="211"/>
    </row>
    <row r="89" spans="1:7" x14ac:dyDescent="0.25">
      <c r="A89" s="223"/>
      <c r="B89" s="201"/>
      <c r="C89" s="201"/>
      <c r="D89" s="201"/>
      <c r="E89" s="201"/>
      <c r="F89" s="202">
        <v>0</v>
      </c>
      <c r="G89" s="203"/>
    </row>
    <row r="90" spans="1:7" ht="15.75" thickBot="1" x14ac:dyDescent="0.3">
      <c r="A90" s="342"/>
      <c r="B90" s="337"/>
      <c r="C90" s="337"/>
      <c r="D90" s="212" t="s">
        <v>60</v>
      </c>
      <c r="E90" s="337"/>
      <c r="F90" s="348"/>
      <c r="G90" s="341"/>
    </row>
    <row r="91" spans="1:7" ht="15.75" thickBot="1" x14ac:dyDescent="0.3">
      <c r="A91" s="207"/>
      <c r="B91" s="208"/>
      <c r="C91" s="208"/>
      <c r="D91" s="212"/>
      <c r="E91" s="208"/>
      <c r="F91" s="219">
        <v>0</v>
      </c>
      <c r="G91" s="210"/>
    </row>
    <row r="92" spans="1:7" ht="16.5" thickBot="1" x14ac:dyDescent="0.3">
      <c r="A92" s="220"/>
      <c r="B92" s="221"/>
      <c r="C92" s="221"/>
      <c r="D92" s="345" t="s">
        <v>71</v>
      </c>
      <c r="E92" s="221"/>
      <c r="F92" s="221"/>
      <c r="G92" s="211"/>
    </row>
    <row r="93" spans="1:7" s="1" customFormat="1" ht="14.25" customHeight="1" x14ac:dyDescent="0.25">
      <c r="A93" s="200">
        <v>44690</v>
      </c>
      <c r="B93" s="201" t="s">
        <v>20</v>
      </c>
      <c r="C93" s="201">
        <v>5459</v>
      </c>
      <c r="D93" s="201" t="s">
        <v>1311</v>
      </c>
      <c r="E93" s="201"/>
      <c r="F93" s="202">
        <v>25000</v>
      </c>
      <c r="G93" s="203" t="s">
        <v>1595</v>
      </c>
    </row>
    <row r="94" spans="1:7" x14ac:dyDescent="0.25">
      <c r="A94" s="204">
        <v>44690</v>
      </c>
      <c r="B94" s="66" t="s">
        <v>20</v>
      </c>
      <c r="C94" s="66">
        <v>5460</v>
      </c>
      <c r="D94" s="66" t="s">
        <v>251</v>
      </c>
      <c r="E94" s="66"/>
      <c r="F94" s="197">
        <v>25000</v>
      </c>
      <c r="G94" s="205" t="s">
        <v>1595</v>
      </c>
    </row>
    <row r="95" spans="1:7" x14ac:dyDescent="0.25">
      <c r="A95" s="204">
        <v>44690</v>
      </c>
      <c r="B95" s="66" t="s">
        <v>20</v>
      </c>
      <c r="C95" s="66">
        <v>5461</v>
      </c>
      <c r="D95" s="66" t="s">
        <v>1596</v>
      </c>
      <c r="E95" s="66"/>
      <c r="F95" s="197">
        <v>25000</v>
      </c>
      <c r="G95" s="205" t="s">
        <v>1595</v>
      </c>
    </row>
    <row r="96" spans="1:7" x14ac:dyDescent="0.25">
      <c r="A96" s="204">
        <v>44690</v>
      </c>
      <c r="B96" s="66" t="s">
        <v>20</v>
      </c>
      <c r="C96" s="66">
        <v>5462</v>
      </c>
      <c r="D96" s="66" t="s">
        <v>706</v>
      </c>
      <c r="E96" s="66"/>
      <c r="F96" s="197">
        <v>25000</v>
      </c>
      <c r="G96" s="205" t="s">
        <v>1595</v>
      </c>
    </row>
    <row r="97" spans="1:7" s="1" customFormat="1" ht="14.25" customHeight="1" x14ac:dyDescent="0.25">
      <c r="A97" s="204">
        <v>44690</v>
      </c>
      <c r="B97" s="66" t="s">
        <v>20</v>
      </c>
      <c r="C97" s="66">
        <v>5463</v>
      </c>
      <c r="D97" s="66" t="s">
        <v>985</v>
      </c>
      <c r="E97" s="66"/>
      <c r="F97" s="197">
        <v>25000</v>
      </c>
      <c r="G97" s="205" t="s">
        <v>1595</v>
      </c>
    </row>
    <row r="98" spans="1:7" x14ac:dyDescent="0.25">
      <c r="A98" s="204">
        <v>44690</v>
      </c>
      <c r="B98" s="66" t="s">
        <v>20</v>
      </c>
      <c r="C98" s="66">
        <v>5464</v>
      </c>
      <c r="D98" s="66" t="s">
        <v>1193</v>
      </c>
      <c r="E98" s="66"/>
      <c r="F98" s="197">
        <v>25000</v>
      </c>
      <c r="G98" s="205" t="s">
        <v>1595</v>
      </c>
    </row>
    <row r="99" spans="1:7" x14ac:dyDescent="0.25">
      <c r="A99" s="204">
        <v>44690</v>
      </c>
      <c r="B99" s="66" t="s">
        <v>20</v>
      </c>
      <c r="C99" s="66">
        <v>5465</v>
      </c>
      <c r="D99" s="66" t="s">
        <v>193</v>
      </c>
      <c r="E99" s="66"/>
      <c r="F99" s="197">
        <v>1000</v>
      </c>
      <c r="G99" s="205" t="s">
        <v>1595</v>
      </c>
    </row>
    <row r="100" spans="1:7" x14ac:dyDescent="0.25">
      <c r="A100" s="265">
        <v>44690</v>
      </c>
      <c r="B100" s="66" t="s">
        <v>20</v>
      </c>
      <c r="C100" s="66">
        <v>5466</v>
      </c>
      <c r="D100" s="66" t="s">
        <v>742</v>
      </c>
      <c r="E100" s="66"/>
      <c r="F100" s="197">
        <v>25000</v>
      </c>
      <c r="G100" s="205" t="s">
        <v>1595</v>
      </c>
    </row>
    <row r="101" spans="1:7" x14ac:dyDescent="0.25">
      <c r="A101" s="204">
        <v>44690</v>
      </c>
      <c r="B101" s="66" t="s">
        <v>20</v>
      </c>
      <c r="C101" s="66">
        <v>5467</v>
      </c>
      <c r="D101" s="66" t="s">
        <v>1312</v>
      </c>
      <c r="E101" s="66"/>
      <c r="F101" s="197">
        <v>25000</v>
      </c>
      <c r="G101" s="205" t="s">
        <v>1595</v>
      </c>
    </row>
    <row r="102" spans="1:7" x14ac:dyDescent="0.25">
      <c r="A102" s="204">
        <v>44690</v>
      </c>
      <c r="B102" s="66" t="s">
        <v>20</v>
      </c>
      <c r="C102" s="66">
        <v>5468</v>
      </c>
      <c r="D102" s="66" t="s">
        <v>1314</v>
      </c>
      <c r="E102" s="66"/>
      <c r="F102" s="197">
        <v>25000</v>
      </c>
      <c r="G102" s="205" t="s">
        <v>1595</v>
      </c>
    </row>
    <row r="103" spans="1:7" x14ac:dyDescent="0.25">
      <c r="A103" s="204">
        <v>44690</v>
      </c>
      <c r="B103" s="66" t="s">
        <v>20</v>
      </c>
      <c r="C103" s="66">
        <v>5469</v>
      </c>
      <c r="D103" s="66" t="s">
        <v>1597</v>
      </c>
      <c r="E103" s="66"/>
      <c r="F103" s="197">
        <v>45803.18</v>
      </c>
      <c r="G103" s="205" t="s">
        <v>1598</v>
      </c>
    </row>
    <row r="104" spans="1:7" x14ac:dyDescent="0.25">
      <c r="A104" s="204">
        <v>44690</v>
      </c>
      <c r="B104" s="66" t="s">
        <v>20</v>
      </c>
      <c r="C104" s="66">
        <v>5470</v>
      </c>
      <c r="D104" s="66" t="s">
        <v>1557</v>
      </c>
      <c r="E104" s="66"/>
      <c r="F104" s="197">
        <v>148551.03</v>
      </c>
      <c r="G104" s="205" t="s">
        <v>765</v>
      </c>
    </row>
    <row r="105" spans="1:7" x14ac:dyDescent="0.25">
      <c r="A105" s="204">
        <v>44690</v>
      </c>
      <c r="B105" s="66" t="s">
        <v>20</v>
      </c>
      <c r="C105" s="66">
        <v>5471</v>
      </c>
      <c r="D105" s="66" t="s">
        <v>1557</v>
      </c>
      <c r="E105" s="66"/>
      <c r="F105" s="197">
        <v>161930.35999999999</v>
      </c>
      <c r="G105" s="205" t="s">
        <v>765</v>
      </c>
    </row>
    <row r="106" spans="1:7" x14ac:dyDescent="0.25">
      <c r="A106" s="204">
        <v>44751</v>
      </c>
      <c r="B106" s="66" t="s">
        <v>20</v>
      </c>
      <c r="C106" s="66">
        <v>5472</v>
      </c>
      <c r="D106" s="66" t="s">
        <v>1597</v>
      </c>
      <c r="E106" s="66"/>
      <c r="F106" s="197">
        <v>33176.1</v>
      </c>
      <c r="G106" s="205" t="s">
        <v>1599</v>
      </c>
    </row>
    <row r="107" spans="1:7" x14ac:dyDescent="0.25">
      <c r="A107" s="204">
        <v>44751</v>
      </c>
      <c r="B107" s="66" t="s">
        <v>20</v>
      </c>
      <c r="C107" s="66">
        <v>5473</v>
      </c>
      <c r="D107" s="66" t="s">
        <v>98</v>
      </c>
      <c r="E107" s="66"/>
      <c r="F107" s="197">
        <v>29640</v>
      </c>
      <c r="G107" s="205" t="s">
        <v>765</v>
      </c>
    </row>
    <row r="108" spans="1:7" x14ac:dyDescent="0.25">
      <c r="A108" s="204">
        <v>44751</v>
      </c>
      <c r="B108" s="66" t="s">
        <v>20</v>
      </c>
      <c r="C108" s="66">
        <v>5474</v>
      </c>
      <c r="D108" s="66" t="s">
        <v>1557</v>
      </c>
      <c r="E108" s="66"/>
      <c r="F108" s="197">
        <v>148677.19</v>
      </c>
      <c r="G108" s="205" t="s">
        <v>765</v>
      </c>
    </row>
    <row r="109" spans="1:7" x14ac:dyDescent="0.25">
      <c r="A109" s="204">
        <v>44751</v>
      </c>
      <c r="B109" s="66" t="s">
        <v>20</v>
      </c>
      <c r="C109" s="66">
        <v>5475</v>
      </c>
      <c r="D109" s="66" t="s">
        <v>771</v>
      </c>
      <c r="E109" s="66"/>
      <c r="F109" s="197">
        <v>4022.06</v>
      </c>
      <c r="G109" s="205" t="s">
        <v>765</v>
      </c>
    </row>
    <row r="110" spans="1:7" x14ac:dyDescent="0.25">
      <c r="A110" s="204">
        <v>44751</v>
      </c>
      <c r="B110" s="66" t="s">
        <v>20</v>
      </c>
      <c r="C110" s="66">
        <v>5476</v>
      </c>
      <c r="D110" s="66" t="s">
        <v>1600</v>
      </c>
      <c r="E110" s="66"/>
      <c r="F110" s="197">
        <v>50905.75</v>
      </c>
      <c r="G110" s="205" t="s">
        <v>765</v>
      </c>
    </row>
    <row r="111" spans="1:7" x14ac:dyDescent="0.25">
      <c r="A111" s="204">
        <v>44751</v>
      </c>
      <c r="B111" s="66" t="s">
        <v>20</v>
      </c>
      <c r="C111" s="66">
        <v>5477</v>
      </c>
      <c r="D111" s="66" t="s">
        <v>1601</v>
      </c>
      <c r="E111" s="66"/>
      <c r="F111" s="197">
        <v>14441.4</v>
      </c>
      <c r="G111" s="205" t="s">
        <v>765</v>
      </c>
    </row>
    <row r="112" spans="1:7" x14ac:dyDescent="0.25">
      <c r="A112" s="204">
        <v>44751</v>
      </c>
      <c r="B112" s="66" t="s">
        <v>20</v>
      </c>
      <c r="C112" s="66">
        <v>5478</v>
      </c>
      <c r="D112" s="66" t="s">
        <v>718</v>
      </c>
      <c r="E112" s="66"/>
      <c r="F112" s="197">
        <v>7179.93</v>
      </c>
      <c r="G112" s="205" t="s">
        <v>765</v>
      </c>
    </row>
    <row r="113" spans="1:8" x14ac:dyDescent="0.25">
      <c r="A113" s="204">
        <v>44751</v>
      </c>
      <c r="B113" s="66" t="s">
        <v>20</v>
      </c>
      <c r="C113" s="66">
        <v>5479</v>
      </c>
      <c r="D113" s="66" t="s">
        <v>718</v>
      </c>
      <c r="E113" s="66"/>
      <c r="F113" s="197">
        <v>768.4</v>
      </c>
      <c r="G113" s="205" t="s">
        <v>765</v>
      </c>
    </row>
    <row r="114" spans="1:8" x14ac:dyDescent="0.25">
      <c r="A114" s="204">
        <v>44751</v>
      </c>
      <c r="B114" s="66" t="s">
        <v>20</v>
      </c>
      <c r="C114" s="66">
        <v>5480</v>
      </c>
      <c r="D114" s="66" t="s">
        <v>155</v>
      </c>
      <c r="E114" s="66"/>
      <c r="F114" s="197">
        <v>84692.5</v>
      </c>
      <c r="G114" s="205" t="s">
        <v>765</v>
      </c>
    </row>
    <row r="115" spans="1:8" x14ac:dyDescent="0.25">
      <c r="A115" s="204">
        <v>44751</v>
      </c>
      <c r="B115" s="66" t="s">
        <v>20</v>
      </c>
      <c r="C115" s="66">
        <v>5481</v>
      </c>
      <c r="D115" s="66" t="s">
        <v>1602</v>
      </c>
      <c r="E115" s="66"/>
      <c r="F115" s="197">
        <v>14125</v>
      </c>
      <c r="G115" s="205" t="s">
        <v>765</v>
      </c>
    </row>
    <row r="116" spans="1:8" x14ac:dyDescent="0.25">
      <c r="A116" s="204"/>
      <c r="B116" s="66" t="s">
        <v>20</v>
      </c>
      <c r="C116" s="66"/>
      <c r="D116" s="66"/>
      <c r="E116" s="66"/>
      <c r="F116" s="197"/>
      <c r="G116" s="205"/>
    </row>
    <row r="117" spans="1:8" x14ac:dyDescent="0.25">
      <c r="A117" s="204"/>
      <c r="B117" s="66" t="s">
        <v>20</v>
      </c>
      <c r="C117" s="66"/>
      <c r="D117" s="66"/>
      <c r="E117" s="66"/>
      <c r="F117" s="322"/>
      <c r="G117" s="205"/>
    </row>
    <row r="118" spans="1:8" x14ac:dyDescent="0.25">
      <c r="A118" s="204"/>
      <c r="B118" s="66" t="s">
        <v>20</v>
      </c>
      <c r="C118" s="66"/>
      <c r="D118" s="66"/>
      <c r="E118" s="66"/>
      <c r="F118" s="197"/>
      <c r="G118" s="205"/>
    </row>
    <row r="119" spans="1:8" x14ac:dyDescent="0.25">
      <c r="A119" s="204"/>
      <c r="B119" s="66" t="s">
        <v>20</v>
      </c>
      <c r="C119" s="270"/>
      <c r="D119" s="66"/>
      <c r="E119" s="66"/>
      <c r="F119" s="197"/>
      <c r="G119" s="205"/>
    </row>
    <row r="120" spans="1:8" x14ac:dyDescent="0.25">
      <c r="A120" s="204"/>
      <c r="B120" s="66" t="s">
        <v>20</v>
      </c>
      <c r="C120" s="270"/>
      <c r="D120" s="66"/>
      <c r="E120" s="66"/>
      <c r="F120" s="197"/>
      <c r="G120" s="205"/>
    </row>
    <row r="121" spans="1:8" x14ac:dyDescent="0.25">
      <c r="A121" s="204"/>
      <c r="B121" s="66" t="s">
        <v>20</v>
      </c>
      <c r="C121" s="270"/>
      <c r="D121" s="66"/>
      <c r="E121" s="66"/>
      <c r="F121" s="197"/>
      <c r="G121" s="205"/>
    </row>
    <row r="122" spans="1:8" x14ac:dyDescent="0.25">
      <c r="A122" s="204"/>
      <c r="B122" s="66" t="s">
        <v>20</v>
      </c>
      <c r="C122" s="270"/>
      <c r="D122" s="66"/>
      <c r="E122" s="66"/>
      <c r="F122" s="197"/>
      <c r="G122" s="205"/>
    </row>
    <row r="123" spans="1:8" x14ac:dyDescent="0.25">
      <c r="A123" s="204"/>
      <c r="B123" s="66" t="s">
        <v>20</v>
      </c>
      <c r="C123" s="270"/>
      <c r="D123" s="66"/>
      <c r="E123" s="66"/>
      <c r="F123" s="197"/>
      <c r="G123" s="205"/>
    </row>
    <row r="124" spans="1:8" x14ac:dyDescent="0.25">
      <c r="A124" s="204"/>
      <c r="B124" s="66" t="s">
        <v>20</v>
      </c>
      <c r="C124" s="270"/>
      <c r="D124" s="66"/>
      <c r="E124" s="66"/>
      <c r="F124" s="197"/>
      <c r="G124" s="205"/>
    </row>
    <row r="125" spans="1:8" x14ac:dyDescent="0.25">
      <c r="A125" s="204"/>
      <c r="B125" s="66" t="s">
        <v>20</v>
      </c>
      <c r="C125" s="270"/>
      <c r="D125" s="66"/>
      <c r="E125" s="66"/>
      <c r="F125" s="197"/>
      <c r="G125" s="205"/>
    </row>
    <row r="126" spans="1:8" x14ac:dyDescent="0.25">
      <c r="A126" s="265"/>
      <c r="B126" s="66" t="s">
        <v>20</v>
      </c>
      <c r="C126" s="270"/>
      <c r="D126" s="66"/>
      <c r="E126" s="66"/>
      <c r="F126" s="197"/>
      <c r="G126" s="205"/>
    </row>
    <row r="127" spans="1:8" ht="15.75" x14ac:dyDescent="0.25">
      <c r="A127" s="206"/>
      <c r="B127" s="66" t="s">
        <v>20</v>
      </c>
      <c r="C127" s="66"/>
      <c r="D127" s="12" t="s">
        <v>65</v>
      </c>
      <c r="E127" s="66"/>
      <c r="F127" s="228">
        <f>SUM(F93:F126)</f>
        <v>969912.9</v>
      </c>
      <c r="G127" s="205"/>
    </row>
    <row r="128" spans="1:8" ht="15.75" x14ac:dyDescent="0.25">
      <c r="A128" s="224"/>
      <c r="B128" s="225"/>
      <c r="C128" s="225"/>
      <c r="D128" s="106" t="s">
        <v>90</v>
      </c>
      <c r="E128" s="225"/>
      <c r="F128" s="230"/>
      <c r="G128" s="227"/>
      <c r="H128" s="139"/>
    </row>
    <row r="129" spans="1:8" ht="16.5" thickBot="1" x14ac:dyDescent="0.3">
      <c r="A129" s="342"/>
      <c r="B129" s="337"/>
      <c r="C129" s="337"/>
      <c r="D129" s="343"/>
      <c r="E129" s="337"/>
      <c r="F129" s="344"/>
      <c r="G129" s="341"/>
      <c r="H129" s="139"/>
    </row>
    <row r="130" spans="1:8" ht="15.75" thickBot="1" x14ac:dyDescent="0.3">
      <c r="A130" s="233"/>
      <c r="B130" s="234"/>
      <c r="C130" s="235"/>
      <c r="D130" s="236" t="s">
        <v>1458</v>
      </c>
      <c r="E130" s="237"/>
      <c r="F130" s="238"/>
      <c r="G130" s="239"/>
    </row>
    <row r="131" spans="1:8" ht="15.75" thickBot="1" x14ac:dyDescent="0.3">
      <c r="A131" s="264"/>
      <c r="B131" s="201" t="s">
        <v>20</v>
      </c>
      <c r="C131" s="358"/>
      <c r="D131" s="201"/>
      <c r="E131" s="201"/>
      <c r="F131" s="202"/>
      <c r="G131" s="203"/>
    </row>
    <row r="132" spans="1:8" x14ac:dyDescent="0.25">
      <c r="A132" s="264"/>
      <c r="B132" s="201" t="s">
        <v>20</v>
      </c>
      <c r="C132" s="330"/>
      <c r="D132" s="201"/>
      <c r="E132" s="201"/>
      <c r="F132" s="202"/>
      <c r="G132" s="203"/>
    </row>
    <row r="133" spans="1:8" x14ac:dyDescent="0.25">
      <c r="A133" s="265"/>
      <c r="B133" s="66" t="s">
        <v>20</v>
      </c>
      <c r="C133" s="270"/>
      <c r="D133" s="66"/>
      <c r="E133" s="66"/>
      <c r="F133" s="197"/>
      <c r="G133" s="205"/>
    </row>
    <row r="134" spans="1:8" x14ac:dyDescent="0.25">
      <c r="A134" s="265"/>
      <c r="B134" s="66" t="s">
        <v>20</v>
      </c>
      <c r="C134" s="270"/>
      <c r="D134" s="66"/>
      <c r="E134" s="66"/>
      <c r="F134" s="197"/>
      <c r="G134" s="205"/>
    </row>
    <row r="135" spans="1:8" s="112" customFormat="1" ht="14.25" customHeight="1" x14ac:dyDescent="0.25">
      <c r="A135" s="265"/>
      <c r="B135" s="66" t="s">
        <v>20</v>
      </c>
      <c r="C135" s="270"/>
      <c r="D135" s="66"/>
      <c r="E135" s="66"/>
      <c r="F135" s="197"/>
      <c r="G135" s="205"/>
    </row>
    <row r="136" spans="1:8" x14ac:dyDescent="0.25">
      <c r="A136" s="265"/>
      <c r="B136" s="66" t="s">
        <v>20</v>
      </c>
      <c r="C136" s="270"/>
      <c r="D136" s="66"/>
      <c r="E136" s="66"/>
      <c r="F136" s="197"/>
      <c r="G136" s="205"/>
    </row>
    <row r="137" spans="1:8" x14ac:dyDescent="0.25">
      <c r="A137" s="265"/>
      <c r="B137" s="66" t="s">
        <v>20</v>
      </c>
      <c r="C137" s="270"/>
      <c r="D137" s="66"/>
      <c r="E137" s="66"/>
      <c r="F137" s="197"/>
      <c r="G137" s="205"/>
    </row>
    <row r="138" spans="1:8" x14ac:dyDescent="0.25">
      <c r="A138" s="265"/>
      <c r="B138" s="66" t="s">
        <v>20</v>
      </c>
      <c r="C138" s="270"/>
      <c r="D138" s="66"/>
      <c r="E138" s="66"/>
      <c r="F138" s="197"/>
      <c r="G138" s="205"/>
    </row>
    <row r="139" spans="1:8" x14ac:dyDescent="0.25">
      <c r="A139" s="265"/>
      <c r="B139" s="66" t="s">
        <v>20</v>
      </c>
      <c r="C139" s="270"/>
      <c r="D139" s="66"/>
      <c r="E139" s="66"/>
      <c r="F139" s="197"/>
      <c r="G139" s="205"/>
    </row>
    <row r="140" spans="1:8" x14ac:dyDescent="0.25">
      <c r="A140" s="265"/>
      <c r="B140" s="66" t="s">
        <v>20</v>
      </c>
      <c r="C140" s="270"/>
      <c r="D140" s="66"/>
      <c r="E140" s="66"/>
      <c r="F140" s="197"/>
      <c r="G140" s="205"/>
    </row>
    <row r="141" spans="1:8" x14ac:dyDescent="0.25">
      <c r="A141" s="265"/>
      <c r="B141" s="66" t="s">
        <v>20</v>
      </c>
      <c r="C141" s="270"/>
      <c r="D141" s="66"/>
      <c r="E141" s="66"/>
      <c r="F141" s="197"/>
      <c r="G141" s="205"/>
    </row>
    <row r="142" spans="1:8" x14ac:dyDescent="0.25">
      <c r="A142" s="265"/>
      <c r="B142" s="66" t="s">
        <v>20</v>
      </c>
      <c r="C142" s="270"/>
      <c r="D142" s="66"/>
      <c r="E142" s="66"/>
      <c r="F142" s="197"/>
      <c r="G142" s="205"/>
    </row>
    <row r="143" spans="1:8" x14ac:dyDescent="0.25">
      <c r="A143" s="265"/>
      <c r="B143" s="66" t="s">
        <v>20</v>
      </c>
      <c r="C143" s="270"/>
      <c r="D143" s="66"/>
      <c r="E143" s="66"/>
      <c r="F143" s="197"/>
      <c r="G143" s="205"/>
    </row>
    <row r="144" spans="1:8" x14ac:dyDescent="0.25">
      <c r="A144" s="265"/>
      <c r="B144" s="66" t="s">
        <v>20</v>
      </c>
      <c r="C144" s="270"/>
      <c r="D144" s="66"/>
      <c r="E144" s="66"/>
      <c r="F144" s="197"/>
      <c r="G144" s="205"/>
    </row>
    <row r="145" spans="1:7" x14ac:dyDescent="0.25">
      <c r="A145" s="265"/>
      <c r="B145" s="66" t="s">
        <v>20</v>
      </c>
      <c r="C145" s="270"/>
      <c r="D145" s="66"/>
      <c r="E145" s="66"/>
      <c r="F145" s="197"/>
      <c r="G145" s="205"/>
    </row>
    <row r="146" spans="1:7" x14ac:dyDescent="0.25">
      <c r="A146" s="265"/>
      <c r="B146" s="66" t="s">
        <v>20</v>
      </c>
      <c r="C146" s="270"/>
      <c r="D146" s="66"/>
      <c r="E146" s="66"/>
      <c r="F146" s="197"/>
      <c r="G146" s="205"/>
    </row>
    <row r="147" spans="1:7" x14ac:dyDescent="0.25">
      <c r="A147" s="265"/>
      <c r="B147" s="66" t="s">
        <v>20</v>
      </c>
      <c r="C147" s="270"/>
      <c r="D147" s="66"/>
      <c r="E147" s="66"/>
      <c r="F147" s="197"/>
      <c r="G147" s="205"/>
    </row>
    <row r="148" spans="1:7" x14ac:dyDescent="0.25">
      <c r="A148" s="265"/>
      <c r="B148" s="66" t="s">
        <v>20</v>
      </c>
      <c r="C148" s="270"/>
      <c r="D148" s="66"/>
      <c r="E148" s="66"/>
      <c r="F148" s="197"/>
      <c r="G148" s="205"/>
    </row>
    <row r="149" spans="1:7" x14ac:dyDescent="0.25">
      <c r="A149" s="265"/>
      <c r="B149" s="66" t="s">
        <v>20</v>
      </c>
      <c r="C149" s="270"/>
      <c r="D149" s="66"/>
      <c r="E149" s="66"/>
      <c r="F149" s="197"/>
      <c r="G149" s="205"/>
    </row>
    <row r="150" spans="1:7" x14ac:dyDescent="0.25">
      <c r="A150" s="265"/>
      <c r="B150" s="66" t="s">
        <v>20</v>
      </c>
      <c r="C150" s="270"/>
      <c r="D150" s="66"/>
      <c r="E150" s="66"/>
      <c r="F150" s="197"/>
      <c r="G150" s="205"/>
    </row>
    <row r="151" spans="1:7" x14ac:dyDescent="0.25">
      <c r="A151" s="265"/>
      <c r="B151" s="66" t="s">
        <v>20</v>
      </c>
      <c r="C151" s="270"/>
      <c r="D151" s="66"/>
      <c r="E151" s="66"/>
      <c r="F151" s="197"/>
      <c r="G151" s="205"/>
    </row>
    <row r="152" spans="1:7" x14ac:dyDescent="0.25">
      <c r="A152" s="265"/>
      <c r="B152" s="66" t="s">
        <v>20</v>
      </c>
      <c r="C152" s="270"/>
      <c r="D152" s="66"/>
      <c r="E152" s="66"/>
      <c r="F152" s="197"/>
      <c r="G152" s="205"/>
    </row>
    <row r="153" spans="1:7" x14ac:dyDescent="0.25">
      <c r="A153" s="265"/>
      <c r="B153" s="66" t="s">
        <v>20</v>
      </c>
      <c r="C153" s="270"/>
      <c r="D153" s="66"/>
      <c r="E153" s="66"/>
      <c r="F153" s="197"/>
      <c r="G153" s="205"/>
    </row>
    <row r="154" spans="1:7" x14ac:dyDescent="0.25">
      <c r="A154" s="265"/>
      <c r="B154" s="66" t="s">
        <v>20</v>
      </c>
      <c r="C154" s="270"/>
      <c r="D154" s="66"/>
      <c r="E154" s="66"/>
      <c r="F154" s="197"/>
      <c r="G154" s="205"/>
    </row>
    <row r="155" spans="1:7" x14ac:dyDescent="0.25">
      <c r="A155" s="265"/>
      <c r="B155" s="66" t="s">
        <v>20</v>
      </c>
      <c r="C155" s="270"/>
      <c r="D155" s="66"/>
      <c r="E155" s="66"/>
      <c r="F155" s="197"/>
      <c r="G155" s="205"/>
    </row>
    <row r="156" spans="1:7" x14ac:dyDescent="0.25">
      <c r="A156" s="265"/>
      <c r="B156" s="66" t="s">
        <v>20</v>
      </c>
      <c r="C156" s="270"/>
      <c r="D156" s="66"/>
      <c r="E156" s="66"/>
      <c r="F156" s="197"/>
      <c r="G156" s="205"/>
    </row>
    <row r="157" spans="1:7" x14ac:dyDescent="0.25">
      <c r="A157" s="265"/>
      <c r="B157" s="66" t="s">
        <v>20</v>
      </c>
      <c r="C157" s="270"/>
      <c r="D157" s="66"/>
      <c r="E157" s="66"/>
      <c r="F157" s="197"/>
      <c r="G157" s="205"/>
    </row>
    <row r="158" spans="1:7" x14ac:dyDescent="0.25">
      <c r="A158" s="265"/>
      <c r="B158" s="66" t="s">
        <v>20</v>
      </c>
      <c r="C158" s="270"/>
      <c r="D158" s="66"/>
      <c r="E158" s="66"/>
      <c r="F158" s="197"/>
      <c r="G158" s="205"/>
    </row>
    <row r="159" spans="1:7" x14ac:dyDescent="0.25">
      <c r="A159" s="265"/>
      <c r="B159" s="66" t="s">
        <v>20</v>
      </c>
      <c r="C159" s="270"/>
      <c r="D159" s="66"/>
      <c r="E159" s="66"/>
      <c r="F159" s="197"/>
      <c r="G159" s="205"/>
    </row>
    <row r="160" spans="1:7" x14ac:dyDescent="0.25">
      <c r="A160" s="265"/>
      <c r="B160" s="66" t="s">
        <v>20</v>
      </c>
      <c r="C160" s="270"/>
      <c r="D160" s="66"/>
      <c r="E160" s="66"/>
      <c r="F160" s="197"/>
      <c r="G160" s="205"/>
    </row>
    <row r="161" spans="1:7" x14ac:dyDescent="0.25">
      <c r="A161" s="265"/>
      <c r="B161" s="66" t="s">
        <v>20</v>
      </c>
      <c r="C161" s="270"/>
      <c r="D161" s="66"/>
      <c r="E161" s="66"/>
      <c r="F161" s="197"/>
      <c r="G161" s="205"/>
    </row>
    <row r="162" spans="1:7" x14ac:dyDescent="0.25">
      <c r="A162" s="265"/>
      <c r="B162" s="66" t="s">
        <v>20</v>
      </c>
      <c r="C162" s="270"/>
      <c r="D162" s="66"/>
      <c r="E162" s="66"/>
      <c r="F162" s="197"/>
      <c r="G162" s="205"/>
    </row>
    <row r="163" spans="1:7" x14ac:dyDescent="0.25">
      <c r="A163" s="265"/>
      <c r="B163" s="66" t="s">
        <v>20</v>
      </c>
      <c r="C163" s="270"/>
      <c r="D163" s="66"/>
      <c r="E163" s="66"/>
      <c r="F163" s="197"/>
      <c r="G163" s="205"/>
    </row>
    <row r="164" spans="1:7" x14ac:dyDescent="0.25">
      <c r="A164" s="265"/>
      <c r="B164" s="66" t="s">
        <v>20</v>
      </c>
      <c r="C164" s="270"/>
      <c r="D164" s="66"/>
      <c r="E164" s="66"/>
      <c r="F164" s="197"/>
      <c r="G164" s="205"/>
    </row>
    <row r="165" spans="1:7" x14ac:dyDescent="0.25">
      <c r="A165" s="265"/>
      <c r="B165" s="66" t="s">
        <v>20</v>
      </c>
      <c r="C165" s="270"/>
      <c r="D165" s="66"/>
      <c r="E165" s="66"/>
      <c r="F165" s="197"/>
      <c r="G165" s="205"/>
    </row>
    <row r="166" spans="1:7" x14ac:dyDescent="0.25">
      <c r="A166" s="265"/>
      <c r="B166" s="66" t="s">
        <v>20</v>
      </c>
      <c r="C166" s="270"/>
      <c r="D166" s="66"/>
      <c r="E166" s="66"/>
      <c r="F166" s="197"/>
      <c r="G166" s="205"/>
    </row>
    <row r="167" spans="1:7" x14ac:dyDescent="0.25">
      <c r="A167" s="265"/>
      <c r="B167" s="66" t="s">
        <v>20</v>
      </c>
      <c r="C167" s="270"/>
      <c r="D167" s="66"/>
      <c r="E167" s="66"/>
      <c r="F167" s="197"/>
      <c r="G167" s="205"/>
    </row>
    <row r="168" spans="1:7" x14ac:dyDescent="0.25">
      <c r="A168" s="265"/>
      <c r="B168" s="66" t="s">
        <v>20</v>
      </c>
      <c r="C168" s="270"/>
      <c r="D168" s="66"/>
      <c r="E168" s="66"/>
      <c r="F168" s="197"/>
      <c r="G168" s="205"/>
    </row>
    <row r="169" spans="1:7" ht="15.75" thickBot="1" x14ac:dyDescent="0.3">
      <c r="A169" s="301"/>
      <c r="B169" s="66"/>
      <c r="C169" s="329"/>
      <c r="D169" s="209" t="s">
        <v>1021</v>
      </c>
      <c r="E169" s="225"/>
      <c r="F169" s="226">
        <f>SUM(F131:F168)</f>
        <v>0</v>
      </c>
      <c r="G169" s="227"/>
    </row>
    <row r="170" spans="1:7" s="349" customFormat="1" ht="15.75" thickBot="1" x14ac:dyDescent="0.3">
      <c r="A170" s="268"/>
      <c r="B170" s="208"/>
      <c r="C170" s="208"/>
      <c r="D170" s="209"/>
      <c r="E170" s="208"/>
      <c r="F170" s="232"/>
      <c r="G170" s="210"/>
    </row>
    <row r="171" spans="1:7" x14ac:dyDescent="0.25">
      <c r="A171" s="163"/>
      <c r="B171" s="164"/>
      <c r="C171" s="164"/>
      <c r="D171" s="354" t="s">
        <v>1459</v>
      </c>
      <c r="E171" s="164"/>
      <c r="F171" s="164"/>
      <c r="G171" s="23"/>
    </row>
    <row r="172" spans="1:7" x14ac:dyDescent="0.25">
      <c r="A172" s="6"/>
      <c r="B172" s="11" t="s">
        <v>20</v>
      </c>
      <c r="C172" s="359"/>
      <c r="D172" s="303"/>
      <c r="E172" s="304"/>
      <c r="F172" s="309"/>
      <c r="G172" s="23"/>
    </row>
    <row r="173" spans="1:7" x14ac:dyDescent="0.25">
      <c r="A173" s="172"/>
      <c r="B173" s="11" t="s">
        <v>20</v>
      </c>
      <c r="C173" s="360"/>
      <c r="D173" s="307"/>
      <c r="E173" s="304"/>
      <c r="F173" s="310"/>
      <c r="G173" s="211"/>
    </row>
    <row r="174" spans="1:7" x14ac:dyDescent="0.25">
      <c r="A174" s="172"/>
      <c r="B174" s="11" t="s">
        <v>20</v>
      </c>
      <c r="C174" s="360"/>
      <c r="D174" s="307"/>
      <c r="E174" s="304"/>
      <c r="F174" s="310"/>
      <c r="G174" s="211"/>
    </row>
    <row r="175" spans="1:7" x14ac:dyDescent="0.25">
      <c r="A175" s="172"/>
      <c r="B175" s="11" t="s">
        <v>20</v>
      </c>
      <c r="C175" s="360"/>
      <c r="D175" s="307"/>
      <c r="E175" s="304"/>
      <c r="F175" s="310"/>
      <c r="G175" s="211"/>
    </row>
    <row r="176" spans="1:7" x14ac:dyDescent="0.25">
      <c r="A176" s="172"/>
      <c r="B176" s="11" t="s">
        <v>20</v>
      </c>
      <c r="C176" s="360"/>
      <c r="D176" s="272" t="s">
        <v>1021</v>
      </c>
      <c r="E176" s="304"/>
      <c r="F176" s="308">
        <f>+F175+F174+F173+F172</f>
        <v>0</v>
      </c>
      <c r="G176" s="211"/>
    </row>
    <row r="177" spans="1:7" x14ac:dyDescent="0.25">
      <c r="A177" s="172"/>
      <c r="B177" s="305"/>
      <c r="C177" s="360"/>
      <c r="D177" s="272"/>
      <c r="E177" s="304"/>
      <c r="F177" s="308"/>
      <c r="G177" s="211"/>
    </row>
    <row r="178" spans="1:7" s="328" customFormat="1" x14ac:dyDescent="0.25">
      <c r="A178" s="242"/>
      <c r="B178" s="243"/>
      <c r="C178" s="244"/>
      <c r="D178" s="350" t="s">
        <v>1462</v>
      </c>
      <c r="E178" s="351"/>
      <c r="F178" s="352"/>
      <c r="G178" s="247"/>
    </row>
    <row r="179" spans="1:7" x14ac:dyDescent="0.25">
      <c r="A179" s="301"/>
      <c r="B179" s="66" t="s">
        <v>20</v>
      </c>
      <c r="C179" s="329"/>
      <c r="D179" s="225"/>
      <c r="E179" s="225"/>
      <c r="F179" s="226"/>
      <c r="G179" s="227"/>
    </row>
    <row r="180" spans="1:7" x14ac:dyDescent="0.25">
      <c r="A180" s="172"/>
      <c r="B180" s="305"/>
      <c r="C180" s="306"/>
      <c r="D180" s="272" t="s">
        <v>1360</v>
      </c>
      <c r="E180" s="304"/>
      <c r="F180" s="308"/>
      <c r="G180" s="211"/>
    </row>
    <row r="181" spans="1:7" x14ac:dyDescent="0.25">
      <c r="A181" s="172"/>
      <c r="B181" s="305"/>
      <c r="C181" s="306"/>
      <c r="D181" s="272"/>
      <c r="E181" s="304"/>
      <c r="F181" s="308"/>
      <c r="G181" s="211"/>
    </row>
    <row r="182" spans="1:7" s="328" customFormat="1" x14ac:dyDescent="0.25">
      <c r="A182" s="242"/>
      <c r="B182" s="243"/>
      <c r="C182" s="244"/>
      <c r="D182" s="350" t="s">
        <v>1463</v>
      </c>
      <c r="E182" s="351"/>
      <c r="F182" s="352"/>
      <c r="G182" s="247"/>
    </row>
    <row r="183" spans="1:7" x14ac:dyDescent="0.25">
      <c r="A183" s="6"/>
      <c r="B183" s="11" t="s">
        <v>20</v>
      </c>
      <c r="C183" s="359"/>
      <c r="D183" s="303"/>
      <c r="E183" s="304"/>
      <c r="F183" s="309"/>
      <c r="G183" s="23"/>
    </row>
    <row r="184" spans="1:7" x14ac:dyDescent="0.25">
      <c r="A184" s="172"/>
      <c r="B184" s="11" t="s">
        <v>20</v>
      </c>
      <c r="C184" s="360"/>
      <c r="D184" s="307"/>
      <c r="E184" s="304"/>
      <c r="F184" s="310"/>
      <c r="G184" s="211"/>
    </row>
    <row r="185" spans="1:7" x14ac:dyDescent="0.25">
      <c r="A185" s="172"/>
      <c r="B185" s="305"/>
      <c r="C185" s="306"/>
      <c r="D185" s="272" t="s">
        <v>1360</v>
      </c>
      <c r="E185" s="304"/>
      <c r="F185" s="308">
        <f>+F184+F183</f>
        <v>0</v>
      </c>
      <c r="G185" s="211"/>
    </row>
    <row r="186" spans="1:7" x14ac:dyDescent="0.25">
      <c r="A186" s="172"/>
      <c r="B186" s="305"/>
      <c r="C186" s="306"/>
      <c r="D186" s="307"/>
      <c r="E186" s="304"/>
      <c r="F186" s="310"/>
      <c r="G186" s="211"/>
    </row>
    <row r="187" spans="1:7" ht="15.75" thickBot="1" x14ac:dyDescent="0.3">
      <c r="A187" s="242"/>
      <c r="B187" s="243"/>
      <c r="C187" s="244"/>
      <c r="D187" s="245" t="s">
        <v>1022</v>
      </c>
      <c r="E187" s="221"/>
      <c r="F187" s="246"/>
      <c r="G187" s="247"/>
    </row>
    <row r="188" spans="1:7" x14ac:dyDescent="0.25">
      <c r="A188" s="248"/>
      <c r="B188" s="249" t="s">
        <v>20</v>
      </c>
      <c r="C188" s="250" t="s">
        <v>2</v>
      </c>
      <c r="D188" s="249"/>
      <c r="E188" s="251"/>
      <c r="F188" s="353"/>
      <c r="G188" s="253"/>
    </row>
    <row r="189" spans="1:7" x14ac:dyDescent="0.25">
      <c r="A189" s="206"/>
      <c r="B189" s="66"/>
      <c r="C189" s="66"/>
      <c r="D189" s="32"/>
      <c r="E189" s="66"/>
      <c r="F189" s="66"/>
      <c r="G189" s="205"/>
    </row>
    <row r="190" spans="1:7" ht="16.5" thickBot="1" x14ac:dyDescent="0.3">
      <c r="A190" s="207"/>
      <c r="B190" s="208"/>
      <c r="C190" s="208"/>
      <c r="D190" s="209" t="s">
        <v>24</v>
      </c>
      <c r="E190" s="229">
        <f>+E50+E46+E39</f>
        <v>0</v>
      </c>
      <c r="F190" s="229">
        <f>+F188+F185+F179+F176+F169+F127+F87</f>
        <v>1640708.4700000002</v>
      </c>
      <c r="G190" s="210"/>
    </row>
    <row r="191" spans="1:7" ht="15.75" x14ac:dyDescent="0.25">
      <c r="A191" s="317"/>
      <c r="B191" s="317"/>
      <c r="C191" s="317"/>
      <c r="D191" s="9"/>
      <c r="E191" s="318"/>
      <c r="F191" s="318"/>
      <c r="G191" s="317"/>
    </row>
    <row r="192" spans="1:7" ht="15.75" x14ac:dyDescent="0.25">
      <c r="A192" s="317"/>
      <c r="B192" s="317"/>
      <c r="C192" s="317"/>
      <c r="D192" s="9"/>
      <c r="E192" s="318"/>
      <c r="F192" s="318"/>
      <c r="G192" s="317"/>
    </row>
    <row r="193" spans="1:7" ht="15.75" x14ac:dyDescent="0.25">
      <c r="A193" s="317"/>
      <c r="B193" s="317"/>
      <c r="C193" s="317"/>
      <c r="D193" s="9"/>
      <c r="E193" s="318"/>
      <c r="F193" s="318"/>
      <c r="G193" s="317"/>
    </row>
    <row r="194" spans="1:7" ht="15.75" x14ac:dyDescent="0.25">
      <c r="A194" s="317"/>
      <c r="B194" s="317"/>
      <c r="C194" s="317"/>
      <c r="D194" s="9"/>
      <c r="E194" s="318"/>
      <c r="F194" s="318"/>
      <c r="G194" s="317"/>
    </row>
    <row r="195" spans="1:7" ht="15.75" x14ac:dyDescent="0.25">
      <c r="A195" s="317"/>
      <c r="B195" s="317"/>
      <c r="C195" s="317"/>
      <c r="D195" s="9"/>
      <c r="E195" s="318"/>
      <c r="F195" s="318"/>
      <c r="G195" s="317"/>
    </row>
    <row r="196" spans="1:7" ht="15.75" x14ac:dyDescent="0.25">
      <c r="A196" s="317"/>
      <c r="B196" s="317"/>
      <c r="C196" s="317"/>
      <c r="D196" s="9"/>
      <c r="E196" s="318"/>
      <c r="F196" s="318"/>
      <c r="G196" s="317"/>
    </row>
    <row r="197" spans="1:7" ht="15.75" x14ac:dyDescent="0.25">
      <c r="A197" s="317"/>
      <c r="B197" s="317"/>
      <c r="C197" s="317"/>
      <c r="D197" s="9"/>
      <c r="E197" s="318"/>
      <c r="F197" s="318"/>
      <c r="G197" s="317"/>
    </row>
    <row r="198" spans="1:7" x14ac:dyDescent="0.25">
      <c r="A198" s="373" t="s">
        <v>114</v>
      </c>
      <c r="B198" s="373"/>
      <c r="C198" s="373"/>
      <c r="D198" s="373" t="s">
        <v>32</v>
      </c>
      <c r="E198" s="373"/>
      <c r="F198" s="373"/>
      <c r="G198" s="99"/>
    </row>
    <row r="199" spans="1:7" x14ac:dyDescent="0.25">
      <c r="A199" s="376" t="s">
        <v>786</v>
      </c>
      <c r="B199" s="376"/>
      <c r="C199" s="376"/>
      <c r="D199" s="373" t="s">
        <v>642</v>
      </c>
      <c r="E199" s="373"/>
      <c r="F199" s="373"/>
      <c r="G199" s="97"/>
    </row>
    <row r="200" spans="1:7" s="1" customFormat="1" ht="14.25" customHeight="1" x14ac:dyDescent="0.25">
      <c r="A200" s="375" t="s">
        <v>1567</v>
      </c>
      <c r="B200" s="375"/>
      <c r="C200" s="375"/>
      <c r="D200" s="375" t="s">
        <v>29</v>
      </c>
      <c r="E200" s="375"/>
      <c r="F200" s="375"/>
      <c r="G200" s="97"/>
    </row>
    <row r="201" spans="1:7" s="1" customFormat="1" ht="14.25" customHeight="1" x14ac:dyDescent="0.25">
      <c r="A201" s="365"/>
      <c r="B201" s="365"/>
      <c r="C201" s="365"/>
      <c r="D201" s="365"/>
      <c r="E201" s="365"/>
      <c r="F201" s="365"/>
      <c r="G201" s="98"/>
    </row>
    <row r="202" spans="1:7" s="1" customFormat="1" ht="14.25" customHeight="1" x14ac:dyDescent="0.25">
      <c r="A202" s="365"/>
      <c r="B202" s="365"/>
      <c r="C202" s="365"/>
      <c r="D202" s="365"/>
      <c r="E202" s="365"/>
      <c r="F202" s="365"/>
      <c r="G202" s="98"/>
    </row>
    <row r="203" spans="1:7" s="1" customFormat="1" ht="14.25" customHeight="1" x14ac:dyDescent="0.25">
      <c r="A203" s="373" t="s">
        <v>1234</v>
      </c>
      <c r="B203" s="373"/>
      <c r="C203" s="373"/>
      <c r="D203" s="373" t="s">
        <v>35</v>
      </c>
      <c r="E203" s="373"/>
      <c r="F203" s="373"/>
      <c r="G203" s="99"/>
    </row>
    <row r="204" spans="1:7" s="1" customFormat="1" ht="14.25" customHeight="1" x14ac:dyDescent="0.25">
      <c r="A204" s="376" t="s">
        <v>649</v>
      </c>
      <c r="B204" s="376"/>
      <c r="C204" s="376"/>
      <c r="D204" s="373" t="s">
        <v>648</v>
      </c>
      <c r="E204" s="373"/>
      <c r="F204" s="373"/>
      <c r="G204" s="97"/>
    </row>
    <row r="205" spans="1:7" s="1" customFormat="1" ht="14.25" customHeight="1" x14ac:dyDescent="0.25">
      <c r="A205" s="375" t="s">
        <v>27</v>
      </c>
      <c r="B205" s="375"/>
      <c r="C205" s="375"/>
      <c r="D205" s="375" t="s">
        <v>29</v>
      </c>
      <c r="E205" s="375"/>
      <c r="F205" s="375"/>
      <c r="G205" s="97"/>
    </row>
    <row r="206" spans="1:7" s="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7" x14ac:dyDescent="0.25">
      <c r="A207" s="373" t="s">
        <v>37</v>
      </c>
      <c r="B207" s="373"/>
      <c r="C207" s="373"/>
      <c r="D207" s="373"/>
      <c r="E207" s="373"/>
      <c r="F207" s="373"/>
      <c r="G207" s="99"/>
    </row>
    <row r="208" spans="1:7" s="180" customFormat="1" ht="14.25" customHeight="1" x14ac:dyDescent="0.25">
      <c r="A208" s="374" t="s">
        <v>280</v>
      </c>
      <c r="B208" s="374"/>
      <c r="C208" s="374"/>
      <c r="D208" s="374"/>
      <c r="E208" s="374"/>
      <c r="F208" s="374"/>
      <c r="G208" s="97"/>
    </row>
    <row r="209" spans="1:11" s="1" customFormat="1" ht="14.25" customHeight="1" x14ac:dyDescent="0.25">
      <c r="A209" s="375" t="s">
        <v>39</v>
      </c>
      <c r="B209" s="375"/>
      <c r="C209" s="375"/>
      <c r="D209" s="375"/>
      <c r="E209" s="375"/>
      <c r="F209" s="375"/>
      <c r="G209" s="97"/>
    </row>
    <row r="210" spans="1:11" s="1" customFormat="1" ht="14.25" customHeight="1" x14ac:dyDescent="0.25">
      <c r="A210" s="365"/>
      <c r="B210" s="365"/>
      <c r="C210" s="365"/>
      <c r="D210" s="365"/>
      <c r="E210" s="365"/>
      <c r="F210" s="365"/>
      <c r="G210" s="97"/>
    </row>
    <row r="211" spans="1:11" s="1" customFormat="1" ht="14.25" customHeight="1" x14ac:dyDescent="0.25">
      <c r="A211" s="365"/>
      <c r="B211" s="365"/>
      <c r="C211" s="365"/>
      <c r="D211" s="365"/>
      <c r="E211" s="365"/>
      <c r="F211" s="365"/>
      <c r="G211" s="97"/>
    </row>
    <row r="212" spans="1:11" s="1" customFormat="1" ht="14.25" customHeight="1" x14ac:dyDescent="0.25">
      <c r="A212" s="365"/>
      <c r="B212" s="365"/>
      <c r="C212" s="365"/>
      <c r="D212" s="365"/>
      <c r="E212" s="365"/>
      <c r="F212" s="365"/>
      <c r="G212" s="97"/>
    </row>
    <row r="213" spans="1:11" x14ac:dyDescent="0.25">
      <c r="A213" s="365"/>
      <c r="B213" s="365"/>
      <c r="C213" s="365"/>
      <c r="D213" s="365"/>
      <c r="E213" s="365"/>
      <c r="F213" s="365"/>
      <c r="G213" s="97"/>
    </row>
    <row r="214" spans="1:11" x14ac:dyDescent="0.25">
      <c r="A214" s="365"/>
      <c r="B214" s="365"/>
      <c r="C214" s="365"/>
      <c r="D214" s="365"/>
      <c r="E214" s="365"/>
      <c r="F214" s="365"/>
      <c r="G214" s="97"/>
    </row>
    <row r="216" spans="1:11" s="41" customFormat="1" ht="19.5" customHeight="1" x14ac:dyDescent="0.25">
      <c r="A216"/>
      <c r="B216"/>
      <c r="C216"/>
      <c r="D216"/>
      <c r="E216"/>
      <c r="F216"/>
      <c r="G216"/>
      <c r="H216" s="39"/>
      <c r="I216" s="39"/>
      <c r="J216" s="39"/>
      <c r="K216" s="39"/>
    </row>
    <row r="217" spans="1:11" s="41" customFormat="1" ht="19.5" customHeight="1" x14ac:dyDescent="0.25">
      <c r="A217"/>
      <c r="B217"/>
      <c r="C217"/>
      <c r="D217"/>
      <c r="E217"/>
      <c r="F217"/>
      <c r="G217"/>
      <c r="H217" s="38"/>
      <c r="I217" s="38"/>
      <c r="J217" s="38"/>
      <c r="K217" s="36"/>
    </row>
    <row r="218" spans="1:11" s="41" customFormat="1" ht="19.5" customHeight="1" x14ac:dyDescent="0.25">
      <c r="A218"/>
      <c r="B218"/>
      <c r="C218"/>
      <c r="D218"/>
      <c r="E218"/>
      <c r="F218"/>
      <c r="G218"/>
      <c r="H218" s="38"/>
      <c r="I218" s="38"/>
      <c r="J218" s="38"/>
      <c r="K218" s="36"/>
    </row>
    <row r="219" spans="1:11" s="41" customFormat="1" ht="19.5" customHeight="1" x14ac:dyDescent="0.25">
      <c r="A219"/>
      <c r="B219"/>
      <c r="C219"/>
      <c r="D219"/>
      <c r="E219"/>
      <c r="F219"/>
      <c r="G219"/>
      <c r="H219" s="38"/>
      <c r="I219" s="38"/>
      <c r="J219" s="38"/>
      <c r="K219" s="36"/>
    </row>
    <row r="220" spans="1:11" s="41" customFormat="1" ht="19.5" customHeight="1" x14ac:dyDescent="0.25">
      <c r="A220"/>
      <c r="B220"/>
      <c r="C220"/>
      <c r="D220"/>
      <c r="E220"/>
      <c r="F220"/>
      <c r="G220"/>
      <c r="H220" s="38"/>
      <c r="I220" s="38"/>
      <c r="J220" s="38"/>
      <c r="K220" s="36"/>
    </row>
    <row r="221" spans="1:11" s="41" customFormat="1" ht="19.5" customHeight="1" x14ac:dyDescent="0.25">
      <c r="A221"/>
      <c r="B221"/>
      <c r="C221"/>
      <c r="D221"/>
      <c r="E221"/>
      <c r="F221"/>
      <c r="G221"/>
      <c r="H221" s="39"/>
      <c r="I221" s="39"/>
      <c r="J221" s="39"/>
      <c r="K221" s="39"/>
    </row>
    <row r="222" spans="1:11" s="41" customFormat="1" ht="14.25" customHeight="1" x14ac:dyDescent="0.25">
      <c r="A222"/>
      <c r="B222"/>
      <c r="C222"/>
      <c r="D222"/>
      <c r="E222"/>
      <c r="F222"/>
      <c r="G222"/>
    </row>
    <row r="223" spans="1:11" s="41" customFormat="1" ht="14.25" customHeight="1" x14ac:dyDescent="0.25">
      <c r="A223"/>
      <c r="B223"/>
      <c r="C223"/>
      <c r="D223"/>
      <c r="E223"/>
      <c r="F223"/>
      <c r="G223"/>
    </row>
    <row r="224" spans="1:11" s="41" customFormat="1" ht="14.25" customHeight="1" x14ac:dyDescent="0.25">
      <c r="A224"/>
      <c r="B224"/>
      <c r="C224"/>
      <c r="D224"/>
      <c r="E224"/>
      <c r="F224"/>
      <c r="G224"/>
    </row>
    <row r="225" spans="1:11" s="41" customFormat="1" ht="14.25" customHeight="1" x14ac:dyDescent="0.25">
      <c r="A225"/>
      <c r="B225"/>
      <c r="C225"/>
      <c r="D225"/>
      <c r="E225"/>
      <c r="F225"/>
      <c r="G225"/>
    </row>
    <row r="226" spans="1:11" s="41" customFormat="1" ht="14.25" customHeight="1" x14ac:dyDescent="0.25">
      <c r="A226"/>
      <c r="B226"/>
      <c r="C226"/>
      <c r="D226"/>
      <c r="E226"/>
      <c r="F226"/>
      <c r="G226"/>
    </row>
    <row r="227" spans="1:11" s="41" customFormat="1" ht="14.25" customHeight="1" x14ac:dyDescent="0.25">
      <c r="A227"/>
      <c r="B227"/>
      <c r="C227"/>
      <c r="D227"/>
      <c r="E227"/>
      <c r="F227"/>
      <c r="G227"/>
    </row>
    <row r="228" spans="1:11" s="41" customFormat="1" ht="14.25" customHeight="1" x14ac:dyDescent="0.25">
      <c r="A228"/>
      <c r="B228"/>
      <c r="C228"/>
      <c r="D228"/>
      <c r="E228"/>
      <c r="F228"/>
      <c r="G228"/>
    </row>
    <row r="229" spans="1:11" s="41" customFormat="1" ht="14.25" customHeight="1" x14ac:dyDescent="0.25">
      <c r="A229"/>
      <c r="B229"/>
      <c r="C229"/>
      <c r="D229"/>
      <c r="E229"/>
      <c r="F229"/>
      <c r="G229"/>
    </row>
    <row r="230" spans="1:11" s="41" customFormat="1" ht="19.5" customHeight="1" x14ac:dyDescent="0.25">
      <c r="A230"/>
      <c r="B230"/>
      <c r="C230"/>
      <c r="D230"/>
      <c r="E230"/>
      <c r="F230"/>
      <c r="G230"/>
      <c r="H230" s="39"/>
      <c r="I230" s="39"/>
      <c r="J230" s="39"/>
      <c r="K230" s="39"/>
    </row>
    <row r="231" spans="1:11" s="41" customFormat="1" ht="19.5" customHeight="1" x14ac:dyDescent="0.25">
      <c r="A231"/>
      <c r="B231"/>
      <c r="C231"/>
      <c r="D231"/>
      <c r="E231"/>
      <c r="F231"/>
      <c r="G231"/>
      <c r="H231" s="38"/>
      <c r="I231" s="38"/>
      <c r="J231" s="38"/>
      <c r="K231" s="36"/>
    </row>
    <row r="232" spans="1:11" s="41" customFormat="1" ht="14.25" customHeight="1" x14ac:dyDescent="0.25">
      <c r="A232"/>
      <c r="B232"/>
      <c r="C232"/>
      <c r="D232"/>
      <c r="E232"/>
      <c r="F232"/>
      <c r="G232"/>
    </row>
  </sheetData>
  <mergeCells count="19">
    <mergeCell ref="A209:F209"/>
    <mergeCell ref="A204:C204"/>
    <mergeCell ref="D204:F204"/>
    <mergeCell ref="A205:C205"/>
    <mergeCell ref="D205:F205"/>
    <mergeCell ref="A207:F207"/>
    <mergeCell ref="A208:F208"/>
    <mergeCell ref="A199:C199"/>
    <mergeCell ref="D199:F199"/>
    <mergeCell ref="A200:C200"/>
    <mergeCell ref="D200:F200"/>
    <mergeCell ref="A203:C203"/>
    <mergeCell ref="D203:F203"/>
    <mergeCell ref="A4:F4"/>
    <mergeCell ref="A5:F5"/>
    <mergeCell ref="A7:F7"/>
    <mergeCell ref="A41:F41"/>
    <mergeCell ref="A198:C198"/>
    <mergeCell ref="D198:F198"/>
  </mergeCells>
  <dataValidations count="1">
    <dataValidation type="list" allowBlank="1" showInputMessage="1" promptTitle="ELEGIR TIPO DE INGRESO O EGRESO" sqref="B130 B180:B188 B172:B178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8"/>
  <sheetViews>
    <sheetView tabSelected="1" zoomScale="98" zoomScaleNormal="98" workbookViewId="0">
      <selection activeCell="A199" sqref="A199:XFD201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4.710937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1508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363" t="s">
        <v>0</v>
      </c>
      <c r="B6" s="363" t="s">
        <v>23</v>
      </c>
      <c r="C6" s="127" t="s">
        <v>22</v>
      </c>
      <c r="D6" s="363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4" t="s">
        <v>1605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44569</v>
      </c>
      <c r="B8" s="66" t="s">
        <v>21</v>
      </c>
      <c r="C8" s="66"/>
      <c r="D8" s="66" t="s">
        <v>3</v>
      </c>
      <c r="E8" s="197">
        <v>674124</v>
      </c>
      <c r="F8" s="66"/>
      <c r="G8" s="205"/>
    </row>
    <row r="9" spans="1:261" x14ac:dyDescent="0.25">
      <c r="A9" s="265">
        <v>44600</v>
      </c>
      <c r="B9" s="66" t="s">
        <v>21</v>
      </c>
      <c r="C9" s="66"/>
      <c r="D9" s="66" t="s">
        <v>3</v>
      </c>
      <c r="E9" s="197">
        <v>473013</v>
      </c>
      <c r="F9" s="66"/>
      <c r="G9" s="205"/>
    </row>
    <row r="10" spans="1:261" x14ac:dyDescent="0.25">
      <c r="A10" s="265">
        <v>44628</v>
      </c>
      <c r="B10" s="66" t="s">
        <v>21</v>
      </c>
      <c r="C10" s="66"/>
      <c r="D10" s="66" t="s">
        <v>3</v>
      </c>
      <c r="E10" s="197">
        <v>454459</v>
      </c>
      <c r="F10" s="66"/>
      <c r="G10" s="205"/>
    </row>
    <row r="11" spans="1:261" x14ac:dyDescent="0.25">
      <c r="A11" s="265">
        <v>44659</v>
      </c>
      <c r="B11" s="66" t="s">
        <v>21</v>
      </c>
      <c r="C11" s="66"/>
      <c r="D11" s="66" t="s">
        <v>3</v>
      </c>
      <c r="E11" s="197">
        <v>413227</v>
      </c>
      <c r="F11" s="66"/>
      <c r="G11" s="205"/>
    </row>
    <row r="12" spans="1:261" x14ac:dyDescent="0.25">
      <c r="A12" s="265">
        <v>44689</v>
      </c>
      <c r="B12" s="66" t="s">
        <v>21</v>
      </c>
      <c r="C12" s="66"/>
      <c r="D12" s="66" t="s">
        <v>3</v>
      </c>
      <c r="E12" s="197">
        <v>339195</v>
      </c>
      <c r="F12" s="66"/>
      <c r="G12" s="205"/>
    </row>
    <row r="13" spans="1:261" x14ac:dyDescent="0.25">
      <c r="A13" s="265">
        <v>44720</v>
      </c>
      <c r="B13" s="66" t="s">
        <v>21</v>
      </c>
      <c r="C13" s="66"/>
      <c r="D13" s="66" t="s">
        <v>3</v>
      </c>
      <c r="E13" s="197">
        <v>143978</v>
      </c>
      <c r="F13" s="66"/>
      <c r="G13" s="205"/>
    </row>
    <row r="14" spans="1:261" x14ac:dyDescent="0.25">
      <c r="A14" s="265">
        <v>44750</v>
      </c>
      <c r="B14" s="66" t="s">
        <v>21</v>
      </c>
      <c r="C14" s="66"/>
      <c r="D14" s="66" t="s">
        <v>3</v>
      </c>
      <c r="E14" s="197">
        <v>4625</v>
      </c>
      <c r="F14" s="66"/>
      <c r="G14" s="205"/>
    </row>
    <row r="15" spans="1:261" x14ac:dyDescent="0.25">
      <c r="A15" s="265">
        <v>44781</v>
      </c>
      <c r="B15" s="66" t="s">
        <v>21</v>
      </c>
      <c r="C15" s="66"/>
      <c r="D15" s="66" t="s">
        <v>3</v>
      </c>
      <c r="E15" s="197">
        <v>521406</v>
      </c>
      <c r="F15" s="66"/>
      <c r="G15" s="205"/>
    </row>
    <row r="16" spans="1:261" x14ac:dyDescent="0.25">
      <c r="A16" s="265">
        <v>44812</v>
      </c>
      <c r="B16" s="66" t="s">
        <v>21</v>
      </c>
      <c r="C16" s="66"/>
      <c r="D16" s="66" t="s">
        <v>3</v>
      </c>
      <c r="E16" s="197">
        <v>328060</v>
      </c>
      <c r="F16" s="66"/>
      <c r="G16" s="205"/>
    </row>
    <row r="17" spans="1:7" x14ac:dyDescent="0.25">
      <c r="A17" s="265">
        <v>44842</v>
      </c>
      <c r="B17" s="66" t="s">
        <v>21</v>
      </c>
      <c r="C17" s="66"/>
      <c r="D17" s="66" t="s">
        <v>3</v>
      </c>
      <c r="E17" s="197">
        <v>284862</v>
      </c>
      <c r="F17" s="66"/>
      <c r="G17" s="205"/>
    </row>
    <row r="18" spans="1:7" x14ac:dyDescent="0.25">
      <c r="A18" s="265">
        <v>44873</v>
      </c>
      <c r="B18" s="66" t="s">
        <v>21</v>
      </c>
      <c r="C18" s="66"/>
      <c r="D18" s="66" t="s">
        <v>3</v>
      </c>
      <c r="E18" s="197">
        <v>230452</v>
      </c>
      <c r="F18" s="66"/>
      <c r="G18" s="205"/>
    </row>
    <row r="19" spans="1:7" x14ac:dyDescent="0.25">
      <c r="A19" s="265">
        <v>44903</v>
      </c>
      <c r="B19" s="66" t="s">
        <v>21</v>
      </c>
      <c r="C19" s="66"/>
      <c r="D19" s="66" t="s">
        <v>3</v>
      </c>
      <c r="E19" s="197">
        <v>225721</v>
      </c>
      <c r="F19" s="66"/>
      <c r="G19" s="205"/>
    </row>
    <row r="20" spans="1:7" x14ac:dyDescent="0.25">
      <c r="A20" s="265" t="s">
        <v>1511</v>
      </c>
      <c r="B20" s="66" t="s">
        <v>21</v>
      </c>
      <c r="C20" s="66"/>
      <c r="D20" s="66" t="s">
        <v>3</v>
      </c>
      <c r="E20" s="197">
        <v>117194</v>
      </c>
      <c r="F20" s="66"/>
      <c r="G20" s="205"/>
    </row>
    <row r="21" spans="1:7" x14ac:dyDescent="0.25">
      <c r="A21" s="265" t="s">
        <v>1512</v>
      </c>
      <c r="B21" s="66" t="s">
        <v>21</v>
      </c>
      <c r="C21" s="66"/>
      <c r="D21" s="66" t="s">
        <v>3</v>
      </c>
      <c r="E21" s="197">
        <v>2980</v>
      </c>
      <c r="F21" s="66"/>
      <c r="G21" s="205"/>
    </row>
    <row r="22" spans="1:7" x14ac:dyDescent="0.25">
      <c r="A22" s="265" t="s">
        <v>1513</v>
      </c>
      <c r="B22" s="66" t="s">
        <v>21</v>
      </c>
      <c r="C22" s="66"/>
      <c r="D22" s="66" t="s">
        <v>3</v>
      </c>
      <c r="E22" s="197">
        <v>348442</v>
      </c>
      <c r="F22" s="66"/>
      <c r="G22" s="205"/>
    </row>
    <row r="23" spans="1:7" x14ac:dyDescent="0.25">
      <c r="A23" s="265" t="s">
        <v>1514</v>
      </c>
      <c r="B23" s="66" t="s">
        <v>21</v>
      </c>
      <c r="C23" s="66"/>
      <c r="D23" s="66" t="s">
        <v>3</v>
      </c>
      <c r="E23" s="197">
        <v>15870</v>
      </c>
      <c r="F23" s="66"/>
      <c r="G23" s="205"/>
    </row>
    <row r="24" spans="1:7" x14ac:dyDescent="0.25">
      <c r="A24" s="265" t="s">
        <v>1515</v>
      </c>
      <c r="B24" s="66" t="s">
        <v>21</v>
      </c>
      <c r="C24" s="66"/>
      <c r="D24" s="66" t="s">
        <v>3</v>
      </c>
      <c r="E24" s="197">
        <v>509271</v>
      </c>
      <c r="F24" s="66"/>
      <c r="G24" s="205"/>
    </row>
    <row r="25" spans="1:7" x14ac:dyDescent="0.25">
      <c r="A25" s="265" t="s">
        <v>1516</v>
      </c>
      <c r="B25" s="66" t="s">
        <v>21</v>
      </c>
      <c r="C25" s="66"/>
      <c r="D25" s="66" t="s">
        <v>3</v>
      </c>
      <c r="E25" s="197">
        <v>582705</v>
      </c>
      <c r="F25" s="66"/>
      <c r="G25" s="205"/>
    </row>
    <row r="26" spans="1:7" x14ac:dyDescent="0.25">
      <c r="A26" s="265" t="s">
        <v>1517</v>
      </c>
      <c r="B26" s="66" t="s">
        <v>21</v>
      </c>
      <c r="C26" s="66"/>
      <c r="D26" s="66" t="s">
        <v>3</v>
      </c>
      <c r="E26" s="197">
        <v>459093</v>
      </c>
      <c r="F26" s="66"/>
      <c r="G26" s="205"/>
    </row>
    <row r="27" spans="1:7" x14ac:dyDescent="0.25">
      <c r="A27" s="265" t="s">
        <v>1518</v>
      </c>
      <c r="B27" s="66" t="s">
        <v>21</v>
      </c>
      <c r="C27" s="66"/>
      <c r="D27" s="66" t="s">
        <v>3</v>
      </c>
      <c r="E27" s="197">
        <v>244449</v>
      </c>
      <c r="F27" s="66"/>
      <c r="G27" s="205"/>
    </row>
    <row r="28" spans="1:7" x14ac:dyDescent="0.25">
      <c r="A28" s="265" t="s">
        <v>1519</v>
      </c>
      <c r="B28" s="66" t="s">
        <v>21</v>
      </c>
      <c r="C28" s="66"/>
      <c r="D28" s="66" t="s">
        <v>3</v>
      </c>
      <c r="E28" s="197">
        <v>12430</v>
      </c>
      <c r="F28" s="66"/>
      <c r="G28" s="205"/>
    </row>
    <row r="29" spans="1:7" x14ac:dyDescent="0.25">
      <c r="A29" s="265" t="s">
        <v>1520</v>
      </c>
      <c r="B29" s="66" t="s">
        <v>21</v>
      </c>
      <c r="C29" s="66"/>
      <c r="D29" s="66" t="s">
        <v>3</v>
      </c>
      <c r="E29" s="197">
        <v>545561.34</v>
      </c>
      <c r="F29" s="66"/>
      <c r="G29" s="205"/>
    </row>
    <row r="30" spans="1:7" x14ac:dyDescent="0.25">
      <c r="A30" s="265" t="s">
        <v>1521</v>
      </c>
      <c r="B30" s="66" t="s">
        <v>21</v>
      </c>
      <c r="C30" s="66"/>
      <c r="D30" s="66" t="s">
        <v>3</v>
      </c>
      <c r="E30" s="197">
        <v>615119</v>
      </c>
      <c r="F30" s="66"/>
      <c r="G30" s="205"/>
    </row>
    <row r="31" spans="1:7" x14ac:dyDescent="0.25">
      <c r="A31" s="265" t="s">
        <v>1522</v>
      </c>
      <c r="B31" s="66" t="s">
        <v>21</v>
      </c>
      <c r="C31" s="66"/>
      <c r="D31" s="66" t="s">
        <v>3</v>
      </c>
      <c r="E31" s="197">
        <v>602873</v>
      </c>
      <c r="F31" s="66"/>
      <c r="G31" s="205"/>
    </row>
    <row r="32" spans="1:7" x14ac:dyDescent="0.25">
      <c r="A32" s="265" t="s">
        <v>1523</v>
      </c>
      <c r="B32" s="66" t="s">
        <v>21</v>
      </c>
      <c r="C32" s="66"/>
      <c r="D32" s="66" t="s">
        <v>3</v>
      </c>
      <c r="E32" s="197">
        <v>1120498</v>
      </c>
      <c r="F32" s="66"/>
      <c r="G32" s="205"/>
    </row>
    <row r="33" spans="1:8" x14ac:dyDescent="0.25">
      <c r="A33" s="265" t="s">
        <v>1524</v>
      </c>
      <c r="B33" s="66" t="s">
        <v>21</v>
      </c>
      <c r="C33" s="66"/>
      <c r="D33" s="66" t="s">
        <v>3</v>
      </c>
      <c r="E33" s="197">
        <v>413467</v>
      </c>
      <c r="F33" s="66"/>
      <c r="G33" s="205"/>
    </row>
    <row r="34" spans="1:8" x14ac:dyDescent="0.25">
      <c r="A34" s="265" t="s">
        <v>1525</v>
      </c>
      <c r="B34" s="66" t="s">
        <v>21</v>
      </c>
      <c r="C34" s="66"/>
      <c r="D34" s="66" t="s">
        <v>3</v>
      </c>
      <c r="E34" s="197">
        <v>202673</v>
      </c>
      <c r="F34" s="66"/>
      <c r="G34" s="205"/>
    </row>
    <row r="35" spans="1:8" x14ac:dyDescent="0.25">
      <c r="A35" s="265" t="s">
        <v>1526</v>
      </c>
      <c r="B35" s="66" t="s">
        <v>21</v>
      </c>
      <c r="C35" s="66"/>
      <c r="D35" s="66" t="s">
        <v>3</v>
      </c>
      <c r="E35" s="197">
        <v>9325</v>
      </c>
      <c r="F35" s="66"/>
      <c r="G35" s="205"/>
    </row>
    <row r="36" spans="1:8" x14ac:dyDescent="0.25">
      <c r="A36" s="265" t="s">
        <v>1527</v>
      </c>
      <c r="B36" s="66" t="s">
        <v>21</v>
      </c>
      <c r="C36" s="66"/>
      <c r="D36" s="66" t="s">
        <v>3</v>
      </c>
      <c r="E36" s="197">
        <v>634002</v>
      </c>
      <c r="F36" s="66"/>
      <c r="G36" s="205"/>
    </row>
    <row r="37" spans="1:8" x14ac:dyDescent="0.25">
      <c r="A37" s="265" t="s">
        <v>1528</v>
      </c>
      <c r="B37" s="66" t="s">
        <v>21</v>
      </c>
      <c r="C37" s="66"/>
      <c r="D37" s="66" t="s">
        <v>3</v>
      </c>
      <c r="E37" s="197">
        <v>405007</v>
      </c>
      <c r="F37" s="66"/>
      <c r="G37" s="205"/>
    </row>
    <row r="38" spans="1:8" x14ac:dyDescent="0.25">
      <c r="A38" s="265" t="s">
        <v>1529</v>
      </c>
      <c r="B38" s="66" t="s">
        <v>21</v>
      </c>
      <c r="C38" s="66"/>
      <c r="D38" s="66" t="s">
        <v>3</v>
      </c>
      <c r="E38" s="197">
        <v>625974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+E38+E37+E36+E35+E34+E33+E32+E31+E30+E29+E28+E27+E26+E25+E24+E23+E22+E21+E20+E19+E18+E17+E16+E15+E14+E13+E12+E11+E10+E9+E8</f>
        <v>11560055.34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386" t="s">
        <v>1024</v>
      </c>
      <c r="B41" s="387"/>
      <c r="C41" s="387"/>
      <c r="D41" s="387"/>
      <c r="E41" s="387"/>
      <c r="F41" s="388"/>
      <c r="G41" s="214"/>
    </row>
    <row r="42" spans="1:8" ht="15.75" thickBot="1" x14ac:dyDescent="0.3">
      <c r="A42" s="264" t="s">
        <v>1515</v>
      </c>
      <c r="B42" s="201" t="s">
        <v>20</v>
      </c>
      <c r="C42" s="201">
        <v>102677</v>
      </c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1515</v>
      </c>
      <c r="B43" s="66" t="s">
        <v>20</v>
      </c>
      <c r="C43" s="66">
        <v>102678</v>
      </c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1515</v>
      </c>
      <c r="B44" s="66" t="s">
        <v>20</v>
      </c>
      <c r="C44" s="66">
        <v>102684</v>
      </c>
      <c r="D44" s="201" t="s">
        <v>1175</v>
      </c>
      <c r="E44" s="197">
        <v>7500000</v>
      </c>
      <c r="F44" s="66"/>
      <c r="G44" s="205"/>
    </row>
    <row r="45" spans="1:8" x14ac:dyDescent="0.25">
      <c r="A45" s="265">
        <v>44873</v>
      </c>
      <c r="B45" s="66" t="s">
        <v>20</v>
      </c>
      <c r="C45" s="66">
        <v>100379</v>
      </c>
      <c r="D45" s="282" t="s">
        <v>1563</v>
      </c>
      <c r="E45" s="197">
        <v>2115952.42</v>
      </c>
      <c r="F45" s="66"/>
      <c r="G45" s="205"/>
    </row>
    <row r="46" spans="1:8" x14ac:dyDescent="0.25">
      <c r="A46" s="265" t="s">
        <v>1527</v>
      </c>
      <c r="B46" s="66" t="s">
        <v>20</v>
      </c>
      <c r="C46" s="66">
        <v>110259</v>
      </c>
      <c r="D46" s="282" t="s">
        <v>1604</v>
      </c>
      <c r="E46" s="197">
        <v>2484</v>
      </c>
      <c r="F46" s="66"/>
      <c r="G46" s="205"/>
    </row>
    <row r="47" spans="1:8" x14ac:dyDescent="0.25">
      <c r="A47" s="265"/>
      <c r="B47" s="66"/>
      <c r="C47" s="66"/>
      <c r="D47" s="12" t="s">
        <v>61</v>
      </c>
      <c r="E47" s="198">
        <f>SUM(E42:E46)</f>
        <v>21705021.420000002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  <c r="H48" t="s">
        <v>284</v>
      </c>
    </row>
    <row r="49" spans="1:7" x14ac:dyDescent="0.25">
      <c r="A49" s="332"/>
      <c r="B49" s="289"/>
      <c r="C49" s="289"/>
      <c r="D49" s="333" t="s">
        <v>1453</v>
      </c>
      <c r="E49" s="334"/>
      <c r="F49" s="289"/>
      <c r="G49" s="205"/>
    </row>
    <row r="50" spans="1:7" x14ac:dyDescent="0.25">
      <c r="A50" s="204"/>
      <c r="B50" s="66"/>
      <c r="C50" s="66"/>
      <c r="D50" s="11"/>
      <c r="E50" s="100"/>
      <c r="F50" s="66"/>
      <c r="G50" s="205"/>
    </row>
    <row r="51" spans="1:7" x14ac:dyDescent="0.25">
      <c r="A51" s="206"/>
      <c r="B51" s="66"/>
      <c r="C51" s="66"/>
      <c r="D51" s="12" t="s">
        <v>1471</v>
      </c>
      <c r="E51" s="90">
        <v>0</v>
      </c>
      <c r="F51" s="66"/>
      <c r="G51" s="205"/>
    </row>
    <row r="52" spans="1:7" x14ac:dyDescent="0.25">
      <c r="A52" s="206"/>
      <c r="B52" s="66"/>
      <c r="C52" s="66"/>
      <c r="D52" s="12"/>
      <c r="E52" s="90"/>
      <c r="F52" s="66"/>
      <c r="G52" s="205"/>
    </row>
    <row r="53" spans="1:7" s="328" customFormat="1" x14ac:dyDescent="0.25">
      <c r="A53" s="323"/>
      <c r="B53" s="324"/>
      <c r="C53" s="324"/>
      <c r="D53" s="325" t="s">
        <v>1297</v>
      </c>
      <c r="E53" s="326"/>
      <c r="F53" s="324"/>
      <c r="G53" s="327"/>
    </row>
    <row r="54" spans="1:7" x14ac:dyDescent="0.25">
      <c r="A54" s="206"/>
      <c r="B54" s="66"/>
      <c r="C54" s="66"/>
      <c r="D54" s="11"/>
      <c r="E54" s="90"/>
      <c r="F54" s="66"/>
      <c r="G54" s="205"/>
    </row>
    <row r="55" spans="1:7" x14ac:dyDescent="0.25">
      <c r="A55" s="224"/>
      <c r="B55" s="225"/>
      <c r="C55" s="225"/>
      <c r="D55" s="305"/>
      <c r="E55" s="347"/>
      <c r="F55" s="225"/>
      <c r="G55" s="227"/>
    </row>
    <row r="56" spans="1:7" x14ac:dyDescent="0.25">
      <c r="A56" s="224"/>
      <c r="B56" s="225"/>
      <c r="C56" s="225"/>
      <c r="D56" s="346" t="s">
        <v>1359</v>
      </c>
      <c r="E56" s="347"/>
      <c r="F56" s="225"/>
      <c r="G56" s="227"/>
    </row>
    <row r="57" spans="1:7" ht="16.5" thickBot="1" x14ac:dyDescent="0.3">
      <c r="A57" s="207"/>
      <c r="B57" s="208"/>
      <c r="C57" s="208"/>
      <c r="D57" s="212"/>
      <c r="E57" s="213"/>
      <c r="F57" s="208"/>
      <c r="G57" s="210"/>
    </row>
    <row r="58" spans="1:7" s="1" customFormat="1" ht="14.25" customHeight="1" thickBot="1" x14ac:dyDescent="0.3">
      <c r="A58" s="215"/>
      <c r="B58" s="216"/>
      <c r="C58" s="216"/>
      <c r="D58" s="217" t="s">
        <v>69</v>
      </c>
      <c r="E58" s="216"/>
      <c r="F58" s="216"/>
      <c r="G58" s="218"/>
    </row>
    <row r="59" spans="1:7" ht="15.75" thickBot="1" x14ac:dyDescent="0.3">
      <c r="A59" s="264">
        <v>44569</v>
      </c>
      <c r="B59" s="201" t="s">
        <v>171</v>
      </c>
      <c r="C59" s="201">
        <v>43795</v>
      </c>
      <c r="D59" s="201" t="s">
        <v>1530</v>
      </c>
      <c r="E59" s="201"/>
      <c r="F59" s="202">
        <v>23750</v>
      </c>
      <c r="G59" s="203" t="s">
        <v>1531</v>
      </c>
    </row>
    <row r="60" spans="1:7" x14ac:dyDescent="0.25">
      <c r="A60" s="265">
        <v>44659</v>
      </c>
      <c r="B60" s="66" t="s">
        <v>171</v>
      </c>
      <c r="C60" s="66">
        <v>43796</v>
      </c>
      <c r="D60" s="66" t="s">
        <v>1532</v>
      </c>
      <c r="E60" s="269"/>
      <c r="F60" s="197">
        <v>14250</v>
      </c>
      <c r="G60" s="203" t="s">
        <v>1533</v>
      </c>
    </row>
    <row r="61" spans="1:7" x14ac:dyDescent="0.25">
      <c r="A61" s="265">
        <v>44659</v>
      </c>
      <c r="B61" s="66" t="s">
        <v>171</v>
      </c>
      <c r="C61" s="66">
        <v>43797</v>
      </c>
      <c r="D61" s="66" t="s">
        <v>144</v>
      </c>
      <c r="E61" s="66"/>
      <c r="F61" s="197">
        <v>12350</v>
      </c>
      <c r="G61" s="205" t="s">
        <v>1533</v>
      </c>
    </row>
    <row r="62" spans="1:7" x14ac:dyDescent="0.25">
      <c r="A62" s="265">
        <v>44659</v>
      </c>
      <c r="B62" s="66" t="s">
        <v>171</v>
      </c>
      <c r="C62" s="66">
        <v>43798</v>
      </c>
      <c r="D62" s="66" t="s">
        <v>886</v>
      </c>
      <c r="E62" s="66"/>
      <c r="F62" s="197">
        <v>39900</v>
      </c>
      <c r="G62" s="205" t="s">
        <v>1534</v>
      </c>
    </row>
    <row r="63" spans="1:7" x14ac:dyDescent="0.25">
      <c r="A63" s="265">
        <v>44659</v>
      </c>
      <c r="B63" s="66" t="s">
        <v>171</v>
      </c>
      <c r="C63" s="66">
        <v>43799</v>
      </c>
      <c r="D63" s="66" t="s">
        <v>882</v>
      </c>
      <c r="E63" s="66"/>
      <c r="F63" s="197">
        <v>13300</v>
      </c>
      <c r="G63" s="205" t="s">
        <v>1533</v>
      </c>
    </row>
    <row r="64" spans="1:7" x14ac:dyDescent="0.25">
      <c r="A64" s="265">
        <v>44842</v>
      </c>
      <c r="B64" s="66" t="s">
        <v>171</v>
      </c>
      <c r="C64" s="66">
        <v>43800</v>
      </c>
      <c r="D64" s="66" t="s">
        <v>1535</v>
      </c>
      <c r="E64" s="66"/>
      <c r="F64" s="197">
        <v>88038.65</v>
      </c>
      <c r="G64" s="205" t="s">
        <v>1536</v>
      </c>
    </row>
    <row r="65" spans="1:7" x14ac:dyDescent="0.25">
      <c r="A65" s="265">
        <v>44842</v>
      </c>
      <c r="B65" s="66" t="s">
        <v>171</v>
      </c>
      <c r="C65" s="66">
        <v>43801</v>
      </c>
      <c r="D65" s="300" t="s">
        <v>1013</v>
      </c>
      <c r="E65" s="66"/>
      <c r="F65" s="197">
        <v>14250</v>
      </c>
      <c r="G65" s="205" t="s">
        <v>1537</v>
      </c>
    </row>
    <row r="66" spans="1:7" x14ac:dyDescent="0.25">
      <c r="A66" s="265">
        <v>44842</v>
      </c>
      <c r="B66" s="66" t="s">
        <v>171</v>
      </c>
      <c r="C66" s="66">
        <v>43802</v>
      </c>
      <c r="D66" s="66" t="s">
        <v>97</v>
      </c>
      <c r="E66" s="66"/>
      <c r="F66" s="197">
        <v>3000</v>
      </c>
      <c r="G66" s="205" t="s">
        <v>1538</v>
      </c>
    </row>
    <row r="67" spans="1:7" x14ac:dyDescent="0.25">
      <c r="A67" s="265">
        <v>44842</v>
      </c>
      <c r="B67" s="66" t="s">
        <v>171</v>
      </c>
      <c r="C67" s="66">
        <v>43803</v>
      </c>
      <c r="D67" s="66" t="s">
        <v>676</v>
      </c>
      <c r="E67" s="66"/>
      <c r="F67" s="197">
        <v>5000</v>
      </c>
      <c r="G67" s="205" t="s">
        <v>1538</v>
      </c>
    </row>
    <row r="68" spans="1:7" x14ac:dyDescent="0.25">
      <c r="A68" s="265">
        <v>44842</v>
      </c>
      <c r="B68" s="66" t="s">
        <v>171</v>
      </c>
      <c r="C68" s="66">
        <v>43804</v>
      </c>
      <c r="D68" s="66" t="s">
        <v>1539</v>
      </c>
      <c r="E68" s="66"/>
      <c r="F68" s="197">
        <v>4000</v>
      </c>
      <c r="G68" s="205" t="s">
        <v>1538</v>
      </c>
    </row>
    <row r="69" spans="1:7" x14ac:dyDescent="0.25">
      <c r="A69" s="265">
        <v>44842</v>
      </c>
      <c r="B69" s="66" t="s">
        <v>171</v>
      </c>
      <c r="C69" s="66">
        <v>43805</v>
      </c>
      <c r="D69" s="66" t="s">
        <v>1540</v>
      </c>
      <c r="E69" s="66"/>
      <c r="F69" s="197">
        <v>2000</v>
      </c>
      <c r="G69" s="205" t="s">
        <v>1538</v>
      </c>
    </row>
    <row r="70" spans="1:7" x14ac:dyDescent="0.25">
      <c r="A70" s="265">
        <v>44842</v>
      </c>
      <c r="B70" s="66" t="s">
        <v>171</v>
      </c>
      <c r="C70" s="66">
        <v>43806</v>
      </c>
      <c r="D70" s="66" t="s">
        <v>1541</v>
      </c>
      <c r="E70" s="66"/>
      <c r="F70" s="197">
        <v>6000</v>
      </c>
      <c r="G70" s="205" t="s">
        <v>1538</v>
      </c>
    </row>
    <row r="71" spans="1:7" x14ac:dyDescent="0.25">
      <c r="A71" s="265">
        <v>44842</v>
      </c>
      <c r="B71" s="66" t="s">
        <v>171</v>
      </c>
      <c r="C71" s="66">
        <v>43807</v>
      </c>
      <c r="D71" s="66" t="s">
        <v>1507</v>
      </c>
      <c r="E71" s="66"/>
      <c r="F71" s="197">
        <v>18224.97</v>
      </c>
      <c r="G71" s="205" t="s">
        <v>1542</v>
      </c>
    </row>
    <row r="72" spans="1:7" x14ac:dyDescent="0.25">
      <c r="A72" s="265" t="s">
        <v>1515</v>
      </c>
      <c r="B72" s="66" t="s">
        <v>171</v>
      </c>
      <c r="C72" s="66">
        <v>43808</v>
      </c>
      <c r="D72" s="66" t="s">
        <v>1507</v>
      </c>
      <c r="E72" s="66"/>
      <c r="F72" s="197">
        <v>17502.43</v>
      </c>
      <c r="G72" s="205" t="s">
        <v>737</v>
      </c>
    </row>
    <row r="73" spans="1:7" x14ac:dyDescent="0.25">
      <c r="A73" s="265" t="s">
        <v>1515</v>
      </c>
      <c r="B73" s="66" t="s">
        <v>171</v>
      </c>
      <c r="C73" s="66">
        <v>43809</v>
      </c>
      <c r="D73" s="66" t="s">
        <v>49</v>
      </c>
      <c r="E73" s="66"/>
      <c r="F73" s="364">
        <v>144474.71</v>
      </c>
      <c r="G73" s="205" t="s">
        <v>1543</v>
      </c>
    </row>
    <row r="74" spans="1:7" x14ac:dyDescent="0.25">
      <c r="A74" s="265" t="s">
        <v>1527</v>
      </c>
      <c r="B74" s="66" t="s">
        <v>171</v>
      </c>
      <c r="C74" s="66">
        <v>43810</v>
      </c>
      <c r="D74" s="66" t="s">
        <v>1544</v>
      </c>
      <c r="E74" s="66"/>
      <c r="F74" s="197">
        <v>0</v>
      </c>
      <c r="G74" s="205"/>
    </row>
    <row r="75" spans="1:7" x14ac:dyDescent="0.25">
      <c r="A75" s="265" t="s">
        <v>1529</v>
      </c>
      <c r="B75" s="66" t="s">
        <v>171</v>
      </c>
      <c r="C75" s="66">
        <v>43811</v>
      </c>
      <c r="D75" s="66" t="s">
        <v>1417</v>
      </c>
      <c r="E75" s="66"/>
      <c r="F75" s="197">
        <v>12000</v>
      </c>
      <c r="G75" s="205" t="s">
        <v>1568</v>
      </c>
    </row>
    <row r="76" spans="1:7" x14ac:dyDescent="0.25">
      <c r="A76" s="265" t="s">
        <v>1529</v>
      </c>
      <c r="B76" s="66" t="s">
        <v>171</v>
      </c>
      <c r="C76" s="66">
        <v>43812</v>
      </c>
      <c r="D76" s="66" t="s">
        <v>1429</v>
      </c>
      <c r="E76" s="66"/>
      <c r="F76" s="197">
        <v>35000</v>
      </c>
      <c r="G76" s="205" t="s">
        <v>1568</v>
      </c>
    </row>
    <row r="77" spans="1:7" x14ac:dyDescent="0.25">
      <c r="A77" s="265" t="s">
        <v>1529</v>
      </c>
      <c r="B77" s="66" t="s">
        <v>171</v>
      </c>
      <c r="C77" s="66">
        <v>43813</v>
      </c>
      <c r="D77" s="66" t="s">
        <v>1431</v>
      </c>
      <c r="E77" s="66"/>
      <c r="F77" s="197">
        <v>18000</v>
      </c>
      <c r="G77" s="205" t="s">
        <v>1568</v>
      </c>
    </row>
    <row r="78" spans="1:7" x14ac:dyDescent="0.25">
      <c r="A78" s="265" t="s">
        <v>1529</v>
      </c>
      <c r="B78" s="66" t="s">
        <v>171</v>
      </c>
      <c r="C78" s="66">
        <v>43814</v>
      </c>
      <c r="D78" s="66" t="s">
        <v>1337</v>
      </c>
      <c r="E78" s="66"/>
      <c r="F78" s="197">
        <v>10000</v>
      </c>
      <c r="G78" s="205" t="s">
        <v>1568</v>
      </c>
    </row>
    <row r="79" spans="1:7" x14ac:dyDescent="0.25">
      <c r="A79" s="265" t="s">
        <v>1529</v>
      </c>
      <c r="B79" s="66" t="s">
        <v>171</v>
      </c>
      <c r="C79" s="66">
        <v>43815</v>
      </c>
      <c r="D79" s="66" t="s">
        <v>1432</v>
      </c>
      <c r="E79" s="66"/>
      <c r="F79" s="197">
        <v>16000</v>
      </c>
      <c r="G79" s="205" t="s">
        <v>1568</v>
      </c>
    </row>
    <row r="80" spans="1:7" x14ac:dyDescent="0.25">
      <c r="A80" s="265" t="s">
        <v>1529</v>
      </c>
      <c r="B80" s="66" t="s">
        <v>171</v>
      </c>
      <c r="C80" s="66">
        <v>43816</v>
      </c>
      <c r="D80" s="66" t="s">
        <v>1341</v>
      </c>
      <c r="E80" s="66"/>
      <c r="F80" s="197">
        <v>10200.959999999999</v>
      </c>
      <c r="G80" s="205" t="s">
        <v>1568</v>
      </c>
    </row>
    <row r="81" spans="1:7" x14ac:dyDescent="0.25">
      <c r="A81" s="265" t="s">
        <v>1529</v>
      </c>
      <c r="B81" s="66" t="s">
        <v>171</v>
      </c>
      <c r="C81" s="66">
        <v>43817</v>
      </c>
      <c r="D81" s="66" t="s">
        <v>1339</v>
      </c>
      <c r="E81" s="66"/>
      <c r="F81" s="197">
        <v>10200.959999999999</v>
      </c>
      <c r="G81" s="205" t="s">
        <v>1568</v>
      </c>
    </row>
    <row r="82" spans="1:7" x14ac:dyDescent="0.25">
      <c r="A82" s="265" t="s">
        <v>1529</v>
      </c>
      <c r="B82" s="66" t="s">
        <v>171</v>
      </c>
      <c r="C82" s="66">
        <v>43818</v>
      </c>
      <c r="D82" s="66" t="s">
        <v>888</v>
      </c>
      <c r="E82" s="66"/>
      <c r="F82" s="197">
        <v>10200.959999999999</v>
      </c>
      <c r="G82" s="205" t="s">
        <v>1568</v>
      </c>
    </row>
    <row r="83" spans="1:7" x14ac:dyDescent="0.25">
      <c r="A83" s="265" t="s">
        <v>1529</v>
      </c>
      <c r="B83" s="66" t="s">
        <v>171</v>
      </c>
      <c r="C83" s="66">
        <v>43819</v>
      </c>
      <c r="D83" s="66" t="s">
        <v>1569</v>
      </c>
      <c r="E83" s="66"/>
      <c r="F83" s="197">
        <v>35249</v>
      </c>
      <c r="G83" s="205" t="s">
        <v>1570</v>
      </c>
    </row>
    <row r="84" spans="1:7" x14ac:dyDescent="0.25">
      <c r="A84" s="265" t="s">
        <v>1529</v>
      </c>
      <c r="B84" s="66" t="s">
        <v>171</v>
      </c>
      <c r="C84" s="66">
        <v>43820</v>
      </c>
      <c r="D84" s="66" t="s">
        <v>1544</v>
      </c>
      <c r="E84" s="66"/>
      <c r="F84" s="197"/>
      <c r="G84" s="205"/>
    </row>
    <row r="85" spans="1:7" x14ac:dyDescent="0.25">
      <c r="A85" s="265" t="s">
        <v>1529</v>
      </c>
      <c r="B85" s="66" t="s">
        <v>171</v>
      </c>
      <c r="C85" s="66">
        <v>43821</v>
      </c>
      <c r="D85" s="66" t="s">
        <v>1013</v>
      </c>
      <c r="E85" s="66"/>
      <c r="F85" s="197">
        <v>14250</v>
      </c>
      <c r="G85" s="205" t="s">
        <v>1571</v>
      </c>
    </row>
    <row r="86" spans="1:7" x14ac:dyDescent="0.25">
      <c r="A86" s="266"/>
      <c r="B86" s="66"/>
      <c r="C86" s="66"/>
      <c r="D86" s="12" t="s">
        <v>77</v>
      </c>
      <c r="E86" s="66"/>
      <c r="F86" s="198">
        <f>SUM(F59:F85)</f>
        <v>577142.64</v>
      </c>
      <c r="G86" s="205"/>
    </row>
    <row r="87" spans="1:7" x14ac:dyDescent="0.25">
      <c r="A87" s="266"/>
      <c r="B87" s="66"/>
      <c r="C87" s="66"/>
      <c r="D87" s="12" t="s">
        <v>65</v>
      </c>
      <c r="E87" s="66"/>
      <c r="F87" s="198">
        <f>+F86</f>
        <v>577142.64</v>
      </c>
      <c r="G87" s="205"/>
    </row>
    <row r="88" spans="1:7" ht="15.75" thickBot="1" x14ac:dyDescent="0.3">
      <c r="A88" s="268"/>
      <c r="B88" s="66"/>
      <c r="C88" s="208"/>
      <c r="D88" s="209" t="s">
        <v>127</v>
      </c>
      <c r="E88" s="208"/>
      <c r="F88" s="219">
        <f>+F87</f>
        <v>577142.64</v>
      </c>
      <c r="G88" s="210"/>
    </row>
    <row r="89" spans="1:7" ht="15.75" thickBot="1" x14ac:dyDescent="0.3">
      <c r="A89" s="220"/>
      <c r="B89" s="221"/>
      <c r="C89" s="221"/>
      <c r="D89" s="362" t="s">
        <v>72</v>
      </c>
      <c r="E89" s="221"/>
      <c r="F89" s="221"/>
      <c r="G89" s="211"/>
    </row>
    <row r="90" spans="1:7" x14ac:dyDescent="0.25">
      <c r="A90" s="223"/>
      <c r="B90" s="201"/>
      <c r="C90" s="201"/>
      <c r="D90" s="201"/>
      <c r="E90" s="201"/>
      <c r="F90" s="202">
        <v>0</v>
      </c>
      <c r="G90" s="203"/>
    </row>
    <row r="91" spans="1:7" ht="15.75" thickBot="1" x14ac:dyDescent="0.3">
      <c r="A91" s="342"/>
      <c r="B91" s="337"/>
      <c r="C91" s="337"/>
      <c r="D91" s="212" t="s">
        <v>60</v>
      </c>
      <c r="E91" s="337"/>
      <c r="F91" s="348"/>
      <c r="G91" s="341"/>
    </row>
    <row r="92" spans="1:7" ht="15.75" thickBot="1" x14ac:dyDescent="0.3">
      <c r="A92" s="207"/>
      <c r="B92" s="208"/>
      <c r="C92" s="208"/>
      <c r="D92" s="212"/>
      <c r="E92" s="208"/>
      <c r="F92" s="219">
        <v>0</v>
      </c>
      <c r="G92" s="210"/>
    </row>
    <row r="93" spans="1:7" ht="16.5" thickBot="1" x14ac:dyDescent="0.3">
      <c r="A93" s="220"/>
      <c r="B93" s="221"/>
      <c r="C93" s="221"/>
      <c r="D93" s="345" t="s">
        <v>71</v>
      </c>
      <c r="E93" s="221"/>
      <c r="F93" s="221"/>
      <c r="G93" s="211"/>
    </row>
    <row r="94" spans="1:7" s="1" customFormat="1" ht="14.25" customHeight="1" x14ac:dyDescent="0.25">
      <c r="A94" s="200">
        <v>44659</v>
      </c>
      <c r="B94" s="201" t="s">
        <v>20</v>
      </c>
      <c r="C94" s="201">
        <v>5425</v>
      </c>
      <c r="D94" s="201" t="s">
        <v>711</v>
      </c>
      <c r="E94" s="201"/>
      <c r="F94" s="202">
        <v>1080000</v>
      </c>
      <c r="G94" s="203" t="s">
        <v>1585</v>
      </c>
    </row>
    <row r="95" spans="1:7" x14ac:dyDescent="0.25">
      <c r="A95" s="204">
        <v>44873</v>
      </c>
      <c r="B95" s="66" t="s">
        <v>20</v>
      </c>
      <c r="C95" s="66">
        <v>5426</v>
      </c>
      <c r="D95" s="66" t="s">
        <v>699</v>
      </c>
      <c r="E95" s="66"/>
      <c r="F95" s="197">
        <v>42750</v>
      </c>
      <c r="G95" s="205" t="s">
        <v>1572</v>
      </c>
    </row>
    <row r="96" spans="1:7" x14ac:dyDescent="0.25">
      <c r="A96" s="204">
        <v>44903</v>
      </c>
      <c r="B96" s="66" t="s">
        <v>20</v>
      </c>
      <c r="C96" s="66">
        <v>5427</v>
      </c>
      <c r="D96" s="66" t="s">
        <v>1573</v>
      </c>
      <c r="E96" s="66"/>
      <c r="F96" s="197">
        <v>4516.32</v>
      </c>
      <c r="G96" s="205" t="s">
        <v>1577</v>
      </c>
    </row>
    <row r="97" spans="1:7" x14ac:dyDescent="0.25">
      <c r="A97" s="204" t="s">
        <v>1529</v>
      </c>
      <c r="B97" s="66" t="s">
        <v>20</v>
      </c>
      <c r="C97" s="66">
        <v>5428</v>
      </c>
      <c r="D97" s="66" t="s">
        <v>1069</v>
      </c>
      <c r="E97" s="66"/>
      <c r="F97" s="197">
        <v>11400</v>
      </c>
      <c r="G97" s="205" t="s">
        <v>1575</v>
      </c>
    </row>
    <row r="98" spans="1:7" s="1" customFormat="1" ht="14.25" customHeight="1" x14ac:dyDescent="0.25">
      <c r="A98" s="204" t="s">
        <v>1529</v>
      </c>
      <c r="B98" s="66" t="s">
        <v>20</v>
      </c>
      <c r="C98" s="66">
        <v>5429</v>
      </c>
      <c r="D98" s="66" t="s">
        <v>350</v>
      </c>
      <c r="E98" s="66"/>
      <c r="F98" s="197">
        <v>14250</v>
      </c>
      <c r="G98" s="205" t="s">
        <v>1572</v>
      </c>
    </row>
    <row r="99" spans="1:7" x14ac:dyDescent="0.25">
      <c r="A99" s="204" t="s">
        <v>1529</v>
      </c>
      <c r="B99" s="66" t="s">
        <v>20</v>
      </c>
      <c r="C99" s="66">
        <v>5430</v>
      </c>
      <c r="D99" s="66" t="s">
        <v>241</v>
      </c>
      <c r="E99" s="66"/>
      <c r="F99" s="197">
        <v>14250</v>
      </c>
      <c r="G99" s="205" t="s">
        <v>1572</v>
      </c>
    </row>
    <row r="100" spans="1:7" x14ac:dyDescent="0.25">
      <c r="A100" s="204" t="s">
        <v>1529</v>
      </c>
      <c r="B100" s="66" t="s">
        <v>20</v>
      </c>
      <c r="C100" s="66">
        <v>5431</v>
      </c>
      <c r="D100" s="66" t="s">
        <v>1576</v>
      </c>
      <c r="E100" s="66"/>
      <c r="F100" s="197">
        <v>2900</v>
      </c>
      <c r="G100" s="205" t="s">
        <v>1575</v>
      </c>
    </row>
    <row r="101" spans="1:7" x14ac:dyDescent="0.25">
      <c r="A101" s="204" t="s">
        <v>1529</v>
      </c>
      <c r="B101" s="66" t="s">
        <v>20</v>
      </c>
      <c r="C101" s="66">
        <v>5432</v>
      </c>
      <c r="D101" s="66" t="s">
        <v>1573</v>
      </c>
      <c r="E101" s="66"/>
      <c r="F101" s="197">
        <v>4516.32</v>
      </c>
      <c r="G101" s="205" t="s">
        <v>1574</v>
      </c>
    </row>
    <row r="102" spans="1:7" x14ac:dyDescent="0.25">
      <c r="A102" s="204" t="s">
        <v>1529</v>
      </c>
      <c r="B102" s="66" t="s">
        <v>20</v>
      </c>
      <c r="C102" s="66">
        <v>5433</v>
      </c>
      <c r="D102" s="66" t="s">
        <v>1069</v>
      </c>
      <c r="E102" s="66"/>
      <c r="F102" s="197">
        <v>13500</v>
      </c>
      <c r="G102" s="205" t="s">
        <v>1578</v>
      </c>
    </row>
    <row r="103" spans="1:7" x14ac:dyDescent="0.25">
      <c r="A103" s="204" t="s">
        <v>1529</v>
      </c>
      <c r="B103" s="66" t="s">
        <v>20</v>
      </c>
      <c r="C103" s="66">
        <v>5434</v>
      </c>
      <c r="D103" s="66" t="s">
        <v>289</v>
      </c>
      <c r="E103" s="66"/>
      <c r="F103" s="197">
        <v>35000</v>
      </c>
      <c r="G103" s="205" t="s">
        <v>1578</v>
      </c>
    </row>
    <row r="104" spans="1:7" x14ac:dyDescent="0.25">
      <c r="A104" s="204" t="s">
        <v>1529</v>
      </c>
      <c r="B104" s="66" t="s">
        <v>20</v>
      </c>
      <c r="C104" s="66">
        <v>5435</v>
      </c>
      <c r="D104" s="66" t="s">
        <v>853</v>
      </c>
      <c r="E104" s="66"/>
      <c r="F104" s="197">
        <v>2625</v>
      </c>
      <c r="G104" s="205" t="s">
        <v>1579</v>
      </c>
    </row>
    <row r="105" spans="1:7" x14ac:dyDescent="0.25">
      <c r="A105" s="204" t="s">
        <v>1529</v>
      </c>
      <c r="B105" s="66" t="s">
        <v>20</v>
      </c>
      <c r="C105" s="66">
        <v>5436</v>
      </c>
      <c r="D105" s="66" t="s">
        <v>1580</v>
      </c>
      <c r="E105" s="66"/>
      <c r="F105" s="197">
        <v>45000</v>
      </c>
      <c r="G105" s="205" t="s">
        <v>1578</v>
      </c>
    </row>
    <row r="106" spans="1:7" x14ac:dyDescent="0.25">
      <c r="A106" s="204" t="s">
        <v>1529</v>
      </c>
      <c r="B106" s="66" t="s">
        <v>20</v>
      </c>
      <c r="C106" s="66">
        <v>5437</v>
      </c>
      <c r="D106" s="66" t="s">
        <v>172</v>
      </c>
      <c r="E106" s="66"/>
      <c r="F106" s="197">
        <v>3900</v>
      </c>
      <c r="G106" s="205" t="s">
        <v>1575</v>
      </c>
    </row>
    <row r="107" spans="1:7" x14ac:dyDescent="0.25">
      <c r="A107" s="204" t="s">
        <v>1529</v>
      </c>
      <c r="B107" s="66" t="s">
        <v>20</v>
      </c>
      <c r="C107" s="66">
        <v>5438</v>
      </c>
      <c r="D107" s="66" t="s">
        <v>52</v>
      </c>
      <c r="E107" s="66"/>
      <c r="F107" s="197">
        <v>3900</v>
      </c>
      <c r="G107" s="205" t="s">
        <v>1575</v>
      </c>
    </row>
    <row r="108" spans="1:7" x14ac:dyDescent="0.25">
      <c r="A108" s="204" t="s">
        <v>1529</v>
      </c>
      <c r="B108" s="66" t="s">
        <v>20</v>
      </c>
      <c r="C108" s="66">
        <v>5439</v>
      </c>
      <c r="D108" s="66" t="s">
        <v>54</v>
      </c>
      <c r="E108" s="66"/>
      <c r="F108" s="197">
        <v>5000</v>
      </c>
      <c r="G108" s="205" t="s">
        <v>1581</v>
      </c>
    </row>
    <row r="109" spans="1:7" x14ac:dyDescent="0.25">
      <c r="A109" s="204" t="s">
        <v>1529</v>
      </c>
      <c r="B109" s="66" t="s">
        <v>20</v>
      </c>
      <c r="C109" s="66">
        <v>5440</v>
      </c>
      <c r="D109" s="66" t="s">
        <v>1582</v>
      </c>
      <c r="E109" s="66"/>
      <c r="F109" s="197">
        <v>2300</v>
      </c>
      <c r="G109" s="205" t="s">
        <v>1575</v>
      </c>
    </row>
    <row r="110" spans="1:7" x14ac:dyDescent="0.25">
      <c r="A110" s="204" t="s">
        <v>1529</v>
      </c>
      <c r="B110" s="66" t="s">
        <v>20</v>
      </c>
      <c r="C110" s="66">
        <v>5441</v>
      </c>
      <c r="D110" s="66" t="s">
        <v>99</v>
      </c>
      <c r="E110" s="66"/>
      <c r="F110" s="197">
        <v>11400</v>
      </c>
      <c r="G110" s="205" t="s">
        <v>1572</v>
      </c>
    </row>
    <row r="111" spans="1:7" x14ac:dyDescent="0.25">
      <c r="A111" s="204" t="s">
        <v>1529</v>
      </c>
      <c r="B111" s="66" t="s">
        <v>20</v>
      </c>
      <c r="C111" s="66">
        <v>5442</v>
      </c>
      <c r="D111" s="66" t="s">
        <v>238</v>
      </c>
      <c r="E111" s="66"/>
      <c r="F111" s="197">
        <v>42750</v>
      </c>
      <c r="G111" s="205" t="s">
        <v>1572</v>
      </c>
    </row>
    <row r="112" spans="1:7" x14ac:dyDescent="0.25">
      <c r="A112" s="204" t="s">
        <v>1529</v>
      </c>
      <c r="B112" s="66" t="s">
        <v>20</v>
      </c>
      <c r="C112" s="66">
        <v>5443</v>
      </c>
      <c r="D112" s="66" t="s">
        <v>151</v>
      </c>
      <c r="E112" s="66"/>
      <c r="F112" s="197">
        <v>33250</v>
      </c>
      <c r="G112" s="205" t="s">
        <v>1572</v>
      </c>
    </row>
    <row r="113" spans="1:7" x14ac:dyDescent="0.25">
      <c r="A113" s="204" t="s">
        <v>1529</v>
      </c>
      <c r="B113" s="66" t="s">
        <v>20</v>
      </c>
      <c r="C113" s="66">
        <v>5444</v>
      </c>
      <c r="D113" s="66" t="s">
        <v>884</v>
      </c>
      <c r="E113" s="66"/>
      <c r="F113" s="197">
        <v>7600</v>
      </c>
      <c r="G113" s="205" t="s">
        <v>1584</v>
      </c>
    </row>
    <row r="114" spans="1:7" x14ac:dyDescent="0.25">
      <c r="A114" s="204" t="s">
        <v>1529</v>
      </c>
      <c r="B114" s="66" t="s">
        <v>20</v>
      </c>
      <c r="C114" s="66">
        <v>5445</v>
      </c>
      <c r="D114" s="66" t="s">
        <v>154</v>
      </c>
      <c r="E114" s="66"/>
      <c r="F114" s="197">
        <v>15200</v>
      </c>
      <c r="G114" s="205" t="s">
        <v>1572</v>
      </c>
    </row>
    <row r="115" spans="1:7" x14ac:dyDescent="0.25">
      <c r="A115" s="204" t="s">
        <v>1529</v>
      </c>
      <c r="B115" s="66" t="s">
        <v>20</v>
      </c>
      <c r="C115" s="66">
        <v>5446</v>
      </c>
      <c r="D115" s="66" t="s">
        <v>680</v>
      </c>
      <c r="E115" s="66"/>
      <c r="F115" s="197">
        <v>42750</v>
      </c>
      <c r="G115" s="205" t="s">
        <v>1572</v>
      </c>
    </row>
    <row r="116" spans="1:7" x14ac:dyDescent="0.25">
      <c r="A116" s="204" t="s">
        <v>1529</v>
      </c>
      <c r="B116" s="66" t="s">
        <v>20</v>
      </c>
      <c r="C116" s="66">
        <v>5447</v>
      </c>
      <c r="D116" s="66" t="s">
        <v>239</v>
      </c>
      <c r="E116" s="66"/>
      <c r="F116" s="197">
        <v>8075</v>
      </c>
      <c r="G116" s="205" t="s">
        <v>1583</v>
      </c>
    </row>
    <row r="117" spans="1:7" x14ac:dyDescent="0.25">
      <c r="A117" s="204" t="s">
        <v>1529</v>
      </c>
      <c r="B117" s="66" t="s">
        <v>20</v>
      </c>
      <c r="C117" s="66">
        <v>5448</v>
      </c>
      <c r="D117" s="66" t="s">
        <v>142</v>
      </c>
      <c r="E117" s="66"/>
      <c r="F117" s="197">
        <v>12350</v>
      </c>
      <c r="G117" s="205" t="s">
        <v>1572</v>
      </c>
    </row>
    <row r="118" spans="1:7" x14ac:dyDescent="0.25">
      <c r="A118" s="204" t="s">
        <v>1529</v>
      </c>
      <c r="B118" s="66" t="s">
        <v>20</v>
      </c>
      <c r="C118" s="66">
        <v>5449</v>
      </c>
      <c r="D118" s="66" t="s">
        <v>126</v>
      </c>
      <c r="E118" s="66"/>
      <c r="F118" s="322">
        <v>14250</v>
      </c>
      <c r="G118" s="205" t="s">
        <v>1572</v>
      </c>
    </row>
    <row r="119" spans="1:7" x14ac:dyDescent="0.25">
      <c r="A119" s="204" t="s">
        <v>1529</v>
      </c>
      <c r="B119" s="66" t="s">
        <v>20</v>
      </c>
      <c r="C119" s="66">
        <v>5450</v>
      </c>
      <c r="D119" s="66" t="s">
        <v>79</v>
      </c>
      <c r="E119" s="66"/>
      <c r="F119" s="197">
        <v>12350</v>
      </c>
      <c r="G119" s="205" t="s">
        <v>1572</v>
      </c>
    </row>
    <row r="120" spans="1:7" x14ac:dyDescent="0.25">
      <c r="A120" s="204" t="s">
        <v>1529</v>
      </c>
      <c r="B120" s="66" t="s">
        <v>20</v>
      </c>
      <c r="C120" s="270">
        <v>5451</v>
      </c>
      <c r="D120" s="66" t="s">
        <v>146</v>
      </c>
      <c r="E120" s="66"/>
      <c r="F120" s="197">
        <v>12350</v>
      </c>
      <c r="G120" s="205" t="s">
        <v>1572</v>
      </c>
    </row>
    <row r="121" spans="1:7" x14ac:dyDescent="0.25">
      <c r="A121" s="204" t="s">
        <v>1529</v>
      </c>
      <c r="B121" s="66" t="s">
        <v>20</v>
      </c>
      <c r="C121" s="270">
        <v>5452</v>
      </c>
      <c r="D121" s="66" t="s">
        <v>75</v>
      </c>
      <c r="E121" s="66"/>
      <c r="F121" s="197">
        <v>12350</v>
      </c>
      <c r="G121" s="205" t="s">
        <v>1572</v>
      </c>
    </row>
    <row r="122" spans="1:7" x14ac:dyDescent="0.25">
      <c r="A122" s="204" t="s">
        <v>1529</v>
      </c>
      <c r="B122" s="66" t="s">
        <v>20</v>
      </c>
      <c r="C122" s="270">
        <v>5453</v>
      </c>
      <c r="D122" s="66" t="s">
        <v>703</v>
      </c>
      <c r="E122" s="66"/>
      <c r="F122" s="197">
        <v>12350</v>
      </c>
      <c r="G122" s="205" t="s">
        <v>1572</v>
      </c>
    </row>
    <row r="123" spans="1:7" x14ac:dyDescent="0.25">
      <c r="A123" s="204" t="s">
        <v>1529</v>
      </c>
      <c r="B123" s="66" t="s">
        <v>20</v>
      </c>
      <c r="C123" s="270">
        <v>5454</v>
      </c>
      <c r="D123" s="66" t="s">
        <v>147</v>
      </c>
      <c r="E123" s="66"/>
      <c r="F123" s="197">
        <v>11400</v>
      </c>
      <c r="G123" s="205" t="s">
        <v>1572</v>
      </c>
    </row>
    <row r="124" spans="1:7" x14ac:dyDescent="0.25">
      <c r="A124" s="204" t="s">
        <v>1529</v>
      </c>
      <c r="B124" s="66" t="s">
        <v>20</v>
      </c>
      <c r="C124" s="270">
        <v>5455</v>
      </c>
      <c r="D124" s="66" t="s">
        <v>153</v>
      </c>
      <c r="E124" s="66"/>
      <c r="F124" s="197">
        <v>4412.9399999999996</v>
      </c>
      <c r="G124" s="205" t="s">
        <v>1572</v>
      </c>
    </row>
    <row r="125" spans="1:7" x14ac:dyDescent="0.25">
      <c r="A125" s="204" t="s">
        <v>1529</v>
      </c>
      <c r="B125" s="66" t="s">
        <v>20</v>
      </c>
      <c r="C125" s="270">
        <v>5456</v>
      </c>
      <c r="D125" s="66" t="s">
        <v>820</v>
      </c>
      <c r="E125" s="66"/>
      <c r="F125" s="197">
        <v>14250</v>
      </c>
      <c r="G125" s="205" t="s">
        <v>1572</v>
      </c>
    </row>
    <row r="126" spans="1:7" x14ac:dyDescent="0.25">
      <c r="A126" s="204" t="s">
        <v>1529</v>
      </c>
      <c r="B126" s="66" t="s">
        <v>20</v>
      </c>
      <c r="C126" s="270">
        <v>5457</v>
      </c>
      <c r="D126" s="66" t="s">
        <v>149</v>
      </c>
      <c r="E126" s="66"/>
      <c r="F126" s="197">
        <v>14250</v>
      </c>
      <c r="G126" s="205" t="s">
        <v>1572</v>
      </c>
    </row>
    <row r="127" spans="1:7" x14ac:dyDescent="0.25">
      <c r="A127" s="204" t="s">
        <v>1529</v>
      </c>
      <c r="B127" s="66" t="s">
        <v>20</v>
      </c>
      <c r="C127" s="270">
        <v>5458</v>
      </c>
      <c r="D127" s="66" t="s">
        <v>66</v>
      </c>
      <c r="E127" s="66"/>
      <c r="F127" s="197">
        <v>14250</v>
      </c>
      <c r="G127" s="205" t="s">
        <v>1572</v>
      </c>
    </row>
    <row r="128" spans="1:7" ht="15.75" x14ac:dyDescent="0.25">
      <c r="A128" s="206" t="s">
        <v>1529</v>
      </c>
      <c r="B128" s="66" t="s">
        <v>20</v>
      </c>
      <c r="C128" s="66"/>
      <c r="D128" s="12" t="s">
        <v>65</v>
      </c>
      <c r="E128" s="66"/>
      <c r="F128" s="228">
        <f>SUM(F94:F127)</f>
        <v>1581395.58</v>
      </c>
      <c r="G128" s="205"/>
    </row>
    <row r="129" spans="1:8" ht="15.75" x14ac:dyDescent="0.25">
      <c r="A129" s="224"/>
      <c r="B129" s="225"/>
      <c r="C129" s="225"/>
      <c r="D129" s="106" t="s">
        <v>90</v>
      </c>
      <c r="E129" s="225"/>
      <c r="F129" s="230"/>
      <c r="G129" s="227"/>
      <c r="H129" s="139"/>
    </row>
    <row r="130" spans="1:8" ht="16.5" thickBot="1" x14ac:dyDescent="0.3">
      <c r="A130" s="342"/>
      <c r="B130" s="337"/>
      <c r="C130" s="337"/>
      <c r="D130" s="343"/>
      <c r="E130" s="337"/>
      <c r="F130" s="344"/>
      <c r="G130" s="341"/>
      <c r="H130" s="139"/>
    </row>
    <row r="131" spans="1:8" ht="15.75" thickBot="1" x14ac:dyDescent="0.3">
      <c r="A131" s="233"/>
      <c r="B131" s="234"/>
      <c r="C131" s="235"/>
      <c r="D131" s="236" t="s">
        <v>1458</v>
      </c>
      <c r="E131" s="237"/>
      <c r="F131" s="238"/>
      <c r="G131" s="239"/>
    </row>
    <row r="132" spans="1:8" ht="15.75" thickBot="1" x14ac:dyDescent="0.3">
      <c r="A132" s="264">
        <v>44628</v>
      </c>
      <c r="B132" s="201" t="s">
        <v>20</v>
      </c>
      <c r="C132" s="358">
        <v>562</v>
      </c>
      <c r="D132" s="201" t="s">
        <v>1545</v>
      </c>
      <c r="E132" s="201"/>
      <c r="F132" s="202">
        <v>120661.02</v>
      </c>
      <c r="G132" s="203" t="s">
        <v>765</v>
      </c>
    </row>
    <row r="133" spans="1:8" x14ac:dyDescent="0.25">
      <c r="A133" s="264">
        <v>44842</v>
      </c>
      <c r="B133" s="201" t="s">
        <v>20</v>
      </c>
      <c r="C133" s="330">
        <v>564</v>
      </c>
      <c r="D133" s="201" t="s">
        <v>1545</v>
      </c>
      <c r="E133" s="201"/>
      <c r="F133" s="202">
        <v>80440.679999999993</v>
      </c>
      <c r="G133" s="203" t="s">
        <v>765</v>
      </c>
    </row>
    <row r="134" spans="1:8" x14ac:dyDescent="0.25">
      <c r="A134" s="265">
        <v>44659</v>
      </c>
      <c r="B134" s="66" t="s">
        <v>20</v>
      </c>
      <c r="C134" s="270">
        <v>662</v>
      </c>
      <c r="D134" s="66" t="s">
        <v>1546</v>
      </c>
      <c r="E134" s="66"/>
      <c r="F134" s="197">
        <v>25594.5</v>
      </c>
      <c r="G134" s="205" t="s">
        <v>765</v>
      </c>
    </row>
    <row r="135" spans="1:8" x14ac:dyDescent="0.25">
      <c r="A135" s="265">
        <v>44659</v>
      </c>
      <c r="B135" s="66" t="s">
        <v>20</v>
      </c>
      <c r="C135" s="270">
        <v>668</v>
      </c>
      <c r="D135" s="66" t="s">
        <v>1547</v>
      </c>
      <c r="E135" s="66"/>
      <c r="F135" s="197">
        <v>30939.4</v>
      </c>
      <c r="G135" s="205" t="s">
        <v>765</v>
      </c>
    </row>
    <row r="136" spans="1:8" s="112" customFormat="1" ht="14.25" customHeight="1" x14ac:dyDescent="0.25">
      <c r="A136" s="265">
        <v>44659</v>
      </c>
      <c r="B136" s="66" t="s">
        <v>20</v>
      </c>
      <c r="C136" s="270">
        <v>677</v>
      </c>
      <c r="D136" s="66" t="s">
        <v>162</v>
      </c>
      <c r="E136" s="66"/>
      <c r="F136" s="197">
        <v>18530.080000000002</v>
      </c>
      <c r="G136" s="205" t="s">
        <v>765</v>
      </c>
    </row>
    <row r="137" spans="1:8" x14ac:dyDescent="0.25">
      <c r="A137" s="265">
        <v>44659</v>
      </c>
      <c r="B137" s="66" t="s">
        <v>20</v>
      </c>
      <c r="C137" s="270">
        <v>681</v>
      </c>
      <c r="D137" s="66" t="s">
        <v>693</v>
      </c>
      <c r="E137" s="66"/>
      <c r="F137" s="197">
        <v>5458.47</v>
      </c>
      <c r="G137" s="205" t="s">
        <v>765</v>
      </c>
    </row>
    <row r="138" spans="1:8" x14ac:dyDescent="0.25">
      <c r="A138" s="265">
        <v>44842</v>
      </c>
      <c r="B138" s="66" t="s">
        <v>20</v>
      </c>
      <c r="C138" s="270">
        <v>683</v>
      </c>
      <c r="D138" s="66" t="s">
        <v>716</v>
      </c>
      <c r="E138" s="66"/>
      <c r="F138" s="197">
        <v>73810.36</v>
      </c>
      <c r="G138" s="205" t="s">
        <v>765</v>
      </c>
    </row>
    <row r="139" spans="1:8" x14ac:dyDescent="0.25">
      <c r="A139" s="265">
        <v>44842</v>
      </c>
      <c r="B139" s="66" t="s">
        <v>20</v>
      </c>
      <c r="C139" s="270">
        <v>685</v>
      </c>
      <c r="D139" s="66" t="s">
        <v>716</v>
      </c>
      <c r="E139" s="66"/>
      <c r="F139" s="197">
        <v>6673.85</v>
      </c>
      <c r="G139" s="205" t="s">
        <v>765</v>
      </c>
    </row>
    <row r="140" spans="1:8" x14ac:dyDescent="0.25">
      <c r="A140" s="265">
        <v>44689</v>
      </c>
      <c r="B140" s="66" t="s">
        <v>20</v>
      </c>
      <c r="C140" s="270">
        <v>687</v>
      </c>
      <c r="D140" s="66" t="s">
        <v>1548</v>
      </c>
      <c r="E140" s="66"/>
      <c r="F140" s="197">
        <v>46973.94</v>
      </c>
      <c r="G140" s="205" t="s">
        <v>765</v>
      </c>
    </row>
    <row r="141" spans="1:8" x14ac:dyDescent="0.25">
      <c r="A141" s="265">
        <v>44842</v>
      </c>
      <c r="B141" s="66" t="s">
        <v>20</v>
      </c>
      <c r="C141" s="270">
        <v>689</v>
      </c>
      <c r="D141" s="66" t="s">
        <v>653</v>
      </c>
      <c r="E141" s="66"/>
      <c r="F141" s="197">
        <v>122040</v>
      </c>
      <c r="G141" s="205" t="s">
        <v>765</v>
      </c>
    </row>
    <row r="142" spans="1:8" x14ac:dyDescent="0.25">
      <c r="A142" s="265">
        <v>44842</v>
      </c>
      <c r="B142" s="66" t="s">
        <v>20</v>
      </c>
      <c r="C142" s="270">
        <v>691</v>
      </c>
      <c r="D142" s="66" t="s">
        <v>693</v>
      </c>
      <c r="E142" s="66"/>
      <c r="F142" s="197">
        <v>24624.400000000001</v>
      </c>
      <c r="G142" s="205" t="s">
        <v>765</v>
      </c>
    </row>
    <row r="143" spans="1:8" x14ac:dyDescent="0.25">
      <c r="A143" s="265">
        <v>44842</v>
      </c>
      <c r="B143" s="66" t="s">
        <v>20</v>
      </c>
      <c r="C143" s="270">
        <v>693</v>
      </c>
      <c r="D143" s="66" t="s">
        <v>693</v>
      </c>
      <c r="E143" s="66"/>
      <c r="F143" s="197">
        <v>27833.52</v>
      </c>
      <c r="G143" s="205" t="s">
        <v>765</v>
      </c>
    </row>
    <row r="144" spans="1:8" x14ac:dyDescent="0.25">
      <c r="A144" s="265" t="s">
        <v>1515</v>
      </c>
      <c r="B144" s="66" t="s">
        <v>20</v>
      </c>
      <c r="C144" s="270">
        <v>695</v>
      </c>
      <c r="D144" s="66" t="s">
        <v>161</v>
      </c>
      <c r="E144" s="66"/>
      <c r="F144" s="197">
        <v>15255</v>
      </c>
      <c r="G144" s="205" t="s">
        <v>765</v>
      </c>
    </row>
    <row r="145" spans="1:7" x14ac:dyDescent="0.25">
      <c r="A145" s="265">
        <v>44842</v>
      </c>
      <c r="B145" s="66" t="s">
        <v>20</v>
      </c>
      <c r="C145" s="270">
        <v>699</v>
      </c>
      <c r="D145" s="66" t="s">
        <v>1549</v>
      </c>
      <c r="E145" s="66"/>
      <c r="F145" s="197">
        <v>25990</v>
      </c>
      <c r="G145" s="205" t="s">
        <v>765</v>
      </c>
    </row>
    <row r="146" spans="1:7" x14ac:dyDescent="0.25">
      <c r="A146" s="265">
        <v>44873</v>
      </c>
      <c r="B146" s="66" t="s">
        <v>20</v>
      </c>
      <c r="C146" s="270">
        <v>701</v>
      </c>
      <c r="D146" s="66" t="s">
        <v>1550</v>
      </c>
      <c r="E146" s="66"/>
      <c r="F146" s="197">
        <v>187128</v>
      </c>
      <c r="G146" s="205" t="s">
        <v>765</v>
      </c>
    </row>
    <row r="147" spans="1:7" x14ac:dyDescent="0.25">
      <c r="A147" s="265">
        <v>703</v>
      </c>
      <c r="B147" s="66" t="s">
        <v>20</v>
      </c>
      <c r="C147" s="270">
        <v>703</v>
      </c>
      <c r="D147" s="66" t="s">
        <v>1551</v>
      </c>
      <c r="E147" s="66"/>
      <c r="F147" s="197">
        <v>571710</v>
      </c>
      <c r="G147" s="205" t="s">
        <v>765</v>
      </c>
    </row>
    <row r="148" spans="1:7" x14ac:dyDescent="0.25">
      <c r="A148" s="265">
        <v>44659</v>
      </c>
      <c r="B148" s="66" t="s">
        <v>20</v>
      </c>
      <c r="C148" s="270">
        <v>708</v>
      </c>
      <c r="D148" s="66" t="s">
        <v>1552</v>
      </c>
      <c r="E148" s="66"/>
      <c r="F148" s="197">
        <v>70142.63</v>
      </c>
      <c r="G148" s="205" t="s">
        <v>1558</v>
      </c>
    </row>
    <row r="149" spans="1:7" x14ac:dyDescent="0.25">
      <c r="A149" s="265">
        <v>44659</v>
      </c>
      <c r="B149" s="66" t="s">
        <v>20</v>
      </c>
      <c r="C149" s="270">
        <v>710</v>
      </c>
      <c r="D149" s="66" t="s">
        <v>1552</v>
      </c>
      <c r="E149" s="66"/>
      <c r="F149" s="197">
        <v>188891.63</v>
      </c>
      <c r="G149" s="205" t="s">
        <v>1559</v>
      </c>
    </row>
    <row r="150" spans="1:7" x14ac:dyDescent="0.25">
      <c r="A150" s="265">
        <v>44873</v>
      </c>
      <c r="B150" s="66" t="s">
        <v>20</v>
      </c>
      <c r="C150" s="270">
        <v>719</v>
      </c>
      <c r="D150" s="66" t="s">
        <v>963</v>
      </c>
      <c r="E150" s="66"/>
      <c r="F150" s="197">
        <v>23766.1</v>
      </c>
      <c r="G150" s="205" t="s">
        <v>765</v>
      </c>
    </row>
    <row r="151" spans="1:7" x14ac:dyDescent="0.25">
      <c r="A151" s="265">
        <v>44873</v>
      </c>
      <c r="B151" s="66" t="s">
        <v>20</v>
      </c>
      <c r="C151" s="270">
        <v>721</v>
      </c>
      <c r="D151" s="66" t="s">
        <v>693</v>
      </c>
      <c r="E151" s="66"/>
      <c r="F151" s="197">
        <v>7661.02</v>
      </c>
      <c r="G151" s="205" t="s">
        <v>765</v>
      </c>
    </row>
    <row r="152" spans="1:7" x14ac:dyDescent="0.25">
      <c r="A152" s="265">
        <v>44842</v>
      </c>
      <c r="B152" s="66" t="s">
        <v>20</v>
      </c>
      <c r="C152" s="270">
        <v>723</v>
      </c>
      <c r="D152" s="66" t="s">
        <v>693</v>
      </c>
      <c r="E152" s="66"/>
      <c r="F152" s="197">
        <v>52367.839999999997</v>
      </c>
      <c r="G152" s="205" t="s">
        <v>765</v>
      </c>
    </row>
    <row r="153" spans="1:7" x14ac:dyDescent="0.25">
      <c r="A153" s="265" t="s">
        <v>1513</v>
      </c>
      <c r="B153" s="66" t="s">
        <v>20</v>
      </c>
      <c r="C153" s="270">
        <v>725</v>
      </c>
      <c r="D153" s="66" t="s">
        <v>693</v>
      </c>
      <c r="E153" s="66"/>
      <c r="F153" s="197">
        <v>4417.2</v>
      </c>
      <c r="G153" s="205" t="s">
        <v>765</v>
      </c>
    </row>
    <row r="154" spans="1:7" x14ac:dyDescent="0.25">
      <c r="A154" s="265">
        <v>44873</v>
      </c>
      <c r="B154" s="66" t="s">
        <v>20</v>
      </c>
      <c r="C154" s="270">
        <v>727</v>
      </c>
      <c r="D154" s="66" t="s">
        <v>716</v>
      </c>
      <c r="E154" s="66"/>
      <c r="F154" s="197">
        <v>6598.63</v>
      </c>
      <c r="G154" s="205" t="s">
        <v>765</v>
      </c>
    </row>
    <row r="155" spans="1:7" x14ac:dyDescent="0.25">
      <c r="A155" s="265">
        <v>44873</v>
      </c>
      <c r="B155" s="66" t="s">
        <v>20</v>
      </c>
      <c r="C155" s="270">
        <v>729</v>
      </c>
      <c r="D155" s="66" t="s">
        <v>716</v>
      </c>
      <c r="E155" s="66"/>
      <c r="F155" s="197">
        <v>7116.18</v>
      </c>
      <c r="G155" s="205" t="s">
        <v>765</v>
      </c>
    </row>
    <row r="156" spans="1:7" x14ac:dyDescent="0.25">
      <c r="A156" s="265" t="s">
        <v>1513</v>
      </c>
      <c r="B156" s="66" t="s">
        <v>20</v>
      </c>
      <c r="C156" s="270">
        <v>731</v>
      </c>
      <c r="D156" s="66" t="s">
        <v>716</v>
      </c>
      <c r="E156" s="66"/>
      <c r="F156" s="197">
        <v>3439.36</v>
      </c>
      <c r="G156" s="205" t="s">
        <v>765</v>
      </c>
    </row>
    <row r="157" spans="1:7" x14ac:dyDescent="0.25">
      <c r="A157" s="265" t="s">
        <v>1513</v>
      </c>
      <c r="B157" s="66" t="s">
        <v>20</v>
      </c>
      <c r="C157" s="270">
        <v>733</v>
      </c>
      <c r="D157" s="66" t="s">
        <v>716</v>
      </c>
      <c r="E157" s="66"/>
      <c r="F157" s="197">
        <v>24901.63</v>
      </c>
      <c r="G157" s="205" t="s">
        <v>765</v>
      </c>
    </row>
    <row r="158" spans="1:7" x14ac:dyDescent="0.25">
      <c r="A158" s="265">
        <v>44784</v>
      </c>
      <c r="B158" s="66" t="s">
        <v>20</v>
      </c>
      <c r="C158" s="270">
        <v>735</v>
      </c>
      <c r="D158" s="66" t="s">
        <v>716</v>
      </c>
      <c r="E158" s="66"/>
      <c r="F158" s="197">
        <v>25669.75</v>
      </c>
      <c r="G158" s="205" t="s">
        <v>765</v>
      </c>
    </row>
    <row r="159" spans="1:7" x14ac:dyDescent="0.25">
      <c r="A159" s="265" t="s">
        <v>1517</v>
      </c>
      <c r="B159" s="66" t="s">
        <v>20</v>
      </c>
      <c r="C159" s="270">
        <v>741</v>
      </c>
      <c r="D159" s="66" t="s">
        <v>716</v>
      </c>
      <c r="E159" s="66"/>
      <c r="F159" s="197">
        <v>15659.58</v>
      </c>
      <c r="G159" s="205" t="s">
        <v>765</v>
      </c>
    </row>
    <row r="160" spans="1:7" x14ac:dyDescent="0.25">
      <c r="A160" s="265" t="s">
        <v>1515</v>
      </c>
      <c r="B160" s="66" t="s">
        <v>20</v>
      </c>
      <c r="C160" s="270">
        <v>782</v>
      </c>
      <c r="D160" s="66" t="s">
        <v>911</v>
      </c>
      <c r="E160" s="66"/>
      <c r="F160" s="197">
        <v>36544.980000000003</v>
      </c>
      <c r="G160" s="205" t="s">
        <v>1560</v>
      </c>
    </row>
    <row r="161" spans="1:7" x14ac:dyDescent="0.25">
      <c r="A161" s="265" t="s">
        <v>1515</v>
      </c>
      <c r="B161" s="66" t="s">
        <v>20</v>
      </c>
      <c r="C161" s="270">
        <v>787</v>
      </c>
      <c r="D161" s="66" t="s">
        <v>1554</v>
      </c>
      <c r="E161" s="66"/>
      <c r="F161" s="197">
        <v>7756583.5800000001</v>
      </c>
      <c r="G161" s="205" t="s">
        <v>1553</v>
      </c>
    </row>
    <row r="162" spans="1:7" x14ac:dyDescent="0.25">
      <c r="A162" s="265" t="s">
        <v>1515</v>
      </c>
      <c r="B162" s="66" t="s">
        <v>20</v>
      </c>
      <c r="C162" s="270">
        <v>792</v>
      </c>
      <c r="D162" s="66" t="s">
        <v>1552</v>
      </c>
      <c r="E162" s="66"/>
      <c r="F162" s="197">
        <v>67710.59</v>
      </c>
      <c r="G162" s="205" t="s">
        <v>1556</v>
      </c>
    </row>
    <row r="163" spans="1:7" x14ac:dyDescent="0.25">
      <c r="A163" s="265" t="s">
        <v>1515</v>
      </c>
      <c r="B163" s="66" t="s">
        <v>20</v>
      </c>
      <c r="C163" s="270">
        <v>796</v>
      </c>
      <c r="D163" s="66" t="s">
        <v>1552</v>
      </c>
      <c r="E163" s="66"/>
      <c r="F163" s="197">
        <v>185809.08</v>
      </c>
      <c r="G163" s="205" t="s">
        <v>1555</v>
      </c>
    </row>
    <row r="164" spans="1:7" x14ac:dyDescent="0.25">
      <c r="A164" s="265" t="s">
        <v>1528</v>
      </c>
      <c r="B164" s="66" t="s">
        <v>20</v>
      </c>
      <c r="C164" s="270">
        <v>798</v>
      </c>
      <c r="D164" s="66" t="s">
        <v>693</v>
      </c>
      <c r="E164" s="66"/>
      <c r="F164" s="197">
        <v>104884.11</v>
      </c>
      <c r="G164" s="205" t="s">
        <v>765</v>
      </c>
    </row>
    <row r="165" spans="1:7" x14ac:dyDescent="0.25">
      <c r="A165" s="265" t="s">
        <v>1528</v>
      </c>
      <c r="B165" s="66" t="s">
        <v>20</v>
      </c>
      <c r="C165" s="270">
        <v>800</v>
      </c>
      <c r="D165" s="66" t="s">
        <v>103</v>
      </c>
      <c r="E165" s="66"/>
      <c r="F165" s="197">
        <v>12880.08</v>
      </c>
      <c r="G165" s="205" t="s">
        <v>765</v>
      </c>
    </row>
    <row r="166" spans="1:7" x14ac:dyDescent="0.25">
      <c r="A166" s="265" t="s">
        <v>1529</v>
      </c>
      <c r="B166" s="66" t="s">
        <v>20</v>
      </c>
      <c r="C166" s="270">
        <v>802</v>
      </c>
      <c r="D166" s="66" t="s">
        <v>103</v>
      </c>
      <c r="E166" s="66"/>
      <c r="F166" s="197">
        <v>3523.46</v>
      </c>
      <c r="G166" s="205" t="s">
        <v>765</v>
      </c>
    </row>
    <row r="167" spans="1:7" x14ac:dyDescent="0.25">
      <c r="A167" s="265" t="s">
        <v>1528</v>
      </c>
      <c r="B167" s="66" t="s">
        <v>20</v>
      </c>
      <c r="C167" s="270">
        <v>812</v>
      </c>
      <c r="D167" s="66" t="s">
        <v>1273</v>
      </c>
      <c r="E167" s="66"/>
      <c r="F167" s="197">
        <v>43859.32</v>
      </c>
      <c r="G167" s="205" t="s">
        <v>765</v>
      </c>
    </row>
    <row r="168" spans="1:7" x14ac:dyDescent="0.25">
      <c r="A168" s="265" t="s">
        <v>1528</v>
      </c>
      <c r="B168" s="66" t="s">
        <v>20</v>
      </c>
      <c r="C168" s="270">
        <v>816</v>
      </c>
      <c r="D168" s="66" t="s">
        <v>214</v>
      </c>
      <c r="E168" s="66"/>
      <c r="F168" s="197">
        <v>5660.34</v>
      </c>
      <c r="G168" s="205" t="s">
        <v>765</v>
      </c>
    </row>
    <row r="169" spans="1:7" x14ac:dyDescent="0.25">
      <c r="A169" s="265" t="s">
        <v>1528</v>
      </c>
      <c r="B169" s="66" t="s">
        <v>20</v>
      </c>
      <c r="C169" s="270">
        <v>818</v>
      </c>
      <c r="D169" s="66" t="s">
        <v>1557</v>
      </c>
      <c r="E169" s="66"/>
      <c r="F169" s="197">
        <v>41534</v>
      </c>
      <c r="G169" s="205" t="s">
        <v>765</v>
      </c>
    </row>
    <row r="170" spans="1:7" x14ac:dyDescent="0.25">
      <c r="A170" s="265" t="s">
        <v>1528</v>
      </c>
      <c r="B170" s="66" t="s">
        <v>20</v>
      </c>
      <c r="C170" s="270">
        <v>822</v>
      </c>
      <c r="D170" s="66" t="s">
        <v>1303</v>
      </c>
      <c r="E170" s="66"/>
      <c r="F170" s="197">
        <v>8139.83</v>
      </c>
      <c r="G170" s="205" t="s">
        <v>765</v>
      </c>
    </row>
    <row r="171" spans="1:7" x14ac:dyDescent="0.25">
      <c r="A171" s="265" t="s">
        <v>1528</v>
      </c>
      <c r="B171" s="66" t="s">
        <v>20</v>
      </c>
      <c r="C171" s="270">
        <v>824</v>
      </c>
      <c r="D171" s="66" t="s">
        <v>1273</v>
      </c>
      <c r="E171" s="66"/>
      <c r="F171" s="197">
        <v>2870.97</v>
      </c>
      <c r="G171" s="205" t="s">
        <v>765</v>
      </c>
    </row>
    <row r="172" spans="1:7" x14ac:dyDescent="0.25">
      <c r="A172" s="301" t="s">
        <v>1528</v>
      </c>
      <c r="B172" s="66" t="s">
        <v>20</v>
      </c>
      <c r="C172" s="329">
        <v>871</v>
      </c>
      <c r="D172" s="225" t="s">
        <v>214</v>
      </c>
      <c r="E172" s="225"/>
      <c r="F172" s="241">
        <v>70098.3</v>
      </c>
      <c r="G172" s="227" t="s">
        <v>765</v>
      </c>
    </row>
    <row r="173" spans="1:7" x14ac:dyDescent="0.25">
      <c r="A173" s="301" t="s">
        <v>1528</v>
      </c>
      <c r="B173" s="66" t="s">
        <v>20</v>
      </c>
      <c r="C173" s="329">
        <v>873</v>
      </c>
      <c r="D173" s="225" t="s">
        <v>1273</v>
      </c>
      <c r="E173" s="225"/>
      <c r="F173" s="241">
        <v>1953.56</v>
      </c>
      <c r="G173" s="227" t="s">
        <v>765</v>
      </c>
    </row>
    <row r="174" spans="1:7" x14ac:dyDescent="0.25">
      <c r="A174" s="301" t="s">
        <v>1528</v>
      </c>
      <c r="B174" s="66" t="s">
        <v>20</v>
      </c>
      <c r="C174" s="329">
        <v>883</v>
      </c>
      <c r="D174" s="225" t="s">
        <v>716</v>
      </c>
      <c r="E174" s="225"/>
      <c r="F174" s="241">
        <v>3622.45</v>
      </c>
      <c r="G174" s="227" t="s">
        <v>765</v>
      </c>
    </row>
    <row r="175" spans="1:7" x14ac:dyDescent="0.25">
      <c r="A175" s="301" t="s">
        <v>1528</v>
      </c>
      <c r="B175" s="66" t="s">
        <v>20</v>
      </c>
      <c r="C175" s="329">
        <v>887</v>
      </c>
      <c r="D175" s="225" t="s">
        <v>716</v>
      </c>
      <c r="E175" s="225"/>
      <c r="F175" s="241">
        <v>12270.17</v>
      </c>
      <c r="G175" s="227" t="s">
        <v>765</v>
      </c>
    </row>
    <row r="176" spans="1:7" ht="15.75" thickBot="1" x14ac:dyDescent="0.3">
      <c r="A176" s="301"/>
      <c r="B176" s="66"/>
      <c r="C176" s="329"/>
      <c r="D176" s="209" t="s">
        <v>1021</v>
      </c>
      <c r="E176" s="225"/>
      <c r="F176" s="226">
        <f>SUM(F132:F175)</f>
        <v>10172239.590000002</v>
      </c>
      <c r="G176" s="227"/>
    </row>
    <row r="177" spans="1:7" s="349" customFormat="1" ht="15.75" thickBot="1" x14ac:dyDescent="0.3">
      <c r="A177" s="268"/>
      <c r="B177" s="208"/>
      <c r="C177" s="208"/>
      <c r="D177" s="209"/>
      <c r="E177" s="208"/>
      <c r="F177" s="232"/>
      <c r="G177" s="210"/>
    </row>
    <row r="178" spans="1:7" x14ac:dyDescent="0.25">
      <c r="A178" s="163"/>
      <c r="B178" s="164"/>
      <c r="C178" s="164"/>
      <c r="D178" s="354" t="s">
        <v>1459</v>
      </c>
      <c r="E178" s="164"/>
      <c r="F178" s="164"/>
      <c r="G178" s="23"/>
    </row>
    <row r="179" spans="1:7" x14ac:dyDescent="0.25">
      <c r="A179" s="6">
        <v>44659</v>
      </c>
      <c r="B179" s="11" t="s">
        <v>20</v>
      </c>
      <c r="C179" s="359">
        <v>553</v>
      </c>
      <c r="D179" s="303" t="s">
        <v>911</v>
      </c>
      <c r="E179" s="304"/>
      <c r="F179" s="309">
        <v>38316.199999999997</v>
      </c>
      <c r="G179" s="23" t="s">
        <v>1561</v>
      </c>
    </row>
    <row r="180" spans="1:7" x14ac:dyDescent="0.25">
      <c r="A180" s="172" t="s">
        <v>1517</v>
      </c>
      <c r="B180" s="11" t="s">
        <v>20</v>
      </c>
      <c r="C180" s="360">
        <v>713</v>
      </c>
      <c r="D180" s="307" t="s">
        <v>1562</v>
      </c>
      <c r="E180" s="304"/>
      <c r="F180" s="310">
        <v>16758.47</v>
      </c>
      <c r="G180" s="211" t="s">
        <v>765</v>
      </c>
    </row>
    <row r="181" spans="1:7" x14ac:dyDescent="0.25">
      <c r="A181" s="172" t="s">
        <v>1517</v>
      </c>
      <c r="B181" s="11" t="s">
        <v>20</v>
      </c>
      <c r="C181" s="360">
        <v>717</v>
      </c>
      <c r="D181" s="307" t="s">
        <v>640</v>
      </c>
      <c r="E181" s="304"/>
      <c r="F181" s="310">
        <v>17955</v>
      </c>
      <c r="G181" s="211" t="s">
        <v>765</v>
      </c>
    </row>
    <row r="182" spans="1:7" x14ac:dyDescent="0.25">
      <c r="A182" s="172">
        <v>44659</v>
      </c>
      <c r="B182" s="11" t="s">
        <v>20</v>
      </c>
      <c r="C182" s="360">
        <v>742</v>
      </c>
      <c r="D182" s="307" t="s">
        <v>1564</v>
      </c>
      <c r="E182" s="304"/>
      <c r="F182" s="310">
        <v>61146.06</v>
      </c>
      <c r="G182" s="211" t="s">
        <v>1565</v>
      </c>
    </row>
    <row r="183" spans="1:7" x14ac:dyDescent="0.25">
      <c r="A183" s="172"/>
      <c r="B183" s="11"/>
      <c r="C183" s="360">
        <v>820</v>
      </c>
      <c r="D183" s="307" t="s">
        <v>214</v>
      </c>
      <c r="E183" s="304"/>
      <c r="F183" s="310">
        <v>6119.24</v>
      </c>
      <c r="G183" s="211" t="s">
        <v>765</v>
      </c>
    </row>
    <row r="184" spans="1:7" x14ac:dyDescent="0.25">
      <c r="A184" s="172"/>
      <c r="B184" s="11" t="s">
        <v>20</v>
      </c>
      <c r="C184" s="360"/>
      <c r="D184" s="272" t="s">
        <v>1021</v>
      </c>
      <c r="E184" s="304"/>
      <c r="F184" s="308">
        <f>SUM(F179:F183)</f>
        <v>140294.96999999997</v>
      </c>
      <c r="G184" s="211"/>
    </row>
    <row r="185" spans="1:7" x14ac:dyDescent="0.25">
      <c r="A185" s="172"/>
      <c r="B185" s="305"/>
      <c r="C185" s="360"/>
      <c r="D185" s="272"/>
      <c r="E185" s="304"/>
      <c r="F185" s="308"/>
      <c r="G185" s="211"/>
    </row>
    <row r="186" spans="1:7" s="328" customFormat="1" x14ac:dyDescent="0.25">
      <c r="A186" s="242"/>
      <c r="B186" s="243"/>
      <c r="C186" s="244"/>
      <c r="D186" s="350" t="s">
        <v>1462</v>
      </c>
      <c r="E186" s="351"/>
      <c r="F186" s="352"/>
      <c r="G186" s="247"/>
    </row>
    <row r="187" spans="1:7" x14ac:dyDescent="0.25">
      <c r="A187" s="301">
        <v>44903</v>
      </c>
      <c r="B187" s="66" t="s">
        <v>20</v>
      </c>
      <c r="C187" s="329">
        <v>867</v>
      </c>
      <c r="D187" s="225" t="s">
        <v>1510</v>
      </c>
      <c r="E187" s="225"/>
      <c r="F187" s="226">
        <v>1359284.1</v>
      </c>
      <c r="G187" s="227"/>
    </row>
    <row r="188" spans="1:7" x14ac:dyDescent="0.25">
      <c r="A188" s="172"/>
      <c r="B188" s="305"/>
      <c r="C188" s="306"/>
      <c r="D188" s="272" t="s">
        <v>1360</v>
      </c>
      <c r="E188" s="304"/>
      <c r="F188" s="308"/>
      <c r="G188" s="211"/>
    </row>
    <row r="189" spans="1:7" x14ac:dyDescent="0.25">
      <c r="A189" s="172"/>
      <c r="B189" s="305"/>
      <c r="C189" s="306"/>
      <c r="D189" s="272"/>
      <c r="E189" s="304"/>
      <c r="F189" s="308"/>
      <c r="G189" s="211"/>
    </row>
    <row r="190" spans="1:7" s="328" customFormat="1" x14ac:dyDescent="0.25">
      <c r="A190" s="242"/>
      <c r="B190" s="243"/>
      <c r="C190" s="244"/>
      <c r="D190" s="350" t="s">
        <v>1463</v>
      </c>
      <c r="E190" s="351"/>
      <c r="F190" s="352"/>
      <c r="G190" s="247"/>
    </row>
    <row r="191" spans="1:7" x14ac:dyDescent="0.25">
      <c r="A191" s="6" t="s">
        <v>1528</v>
      </c>
      <c r="B191" s="11" t="s">
        <v>20</v>
      </c>
      <c r="C191" s="359">
        <v>865</v>
      </c>
      <c r="D191" s="303" t="s">
        <v>1510</v>
      </c>
      <c r="E191" s="304"/>
      <c r="F191" s="309">
        <v>30000</v>
      </c>
      <c r="G191" s="23"/>
    </row>
    <row r="192" spans="1:7" x14ac:dyDescent="0.25">
      <c r="A192" s="172" t="s">
        <v>1528</v>
      </c>
      <c r="B192" s="11" t="s">
        <v>20</v>
      </c>
      <c r="C192" s="360">
        <v>869</v>
      </c>
      <c r="D192" s="307" t="s">
        <v>1510</v>
      </c>
      <c r="E192" s="304"/>
      <c r="F192" s="310">
        <v>10303181.380000001</v>
      </c>
      <c r="G192" s="211"/>
    </row>
    <row r="193" spans="1:7" x14ac:dyDescent="0.25">
      <c r="A193" s="172"/>
      <c r="B193" s="305"/>
      <c r="C193" s="306"/>
      <c r="D193" s="272" t="s">
        <v>1360</v>
      </c>
      <c r="E193" s="304"/>
      <c r="F193" s="308">
        <f>+F192+F191</f>
        <v>10333181.380000001</v>
      </c>
      <c r="G193" s="211"/>
    </row>
    <row r="194" spans="1:7" x14ac:dyDescent="0.25">
      <c r="A194" s="172"/>
      <c r="B194" s="305"/>
      <c r="C194" s="306"/>
      <c r="D194" s="307"/>
      <c r="E194" s="304"/>
      <c r="F194" s="310"/>
      <c r="G194" s="211"/>
    </row>
    <row r="195" spans="1:7" ht="15.75" thickBot="1" x14ac:dyDescent="0.3">
      <c r="A195" s="242"/>
      <c r="B195" s="243"/>
      <c r="C195" s="244"/>
      <c r="D195" s="245" t="s">
        <v>1022</v>
      </c>
      <c r="E195" s="221"/>
      <c r="F195" s="246"/>
      <c r="G195" s="247"/>
    </row>
    <row r="196" spans="1:7" x14ac:dyDescent="0.25">
      <c r="A196" s="248"/>
      <c r="B196" s="249" t="s">
        <v>20</v>
      </c>
      <c r="C196" s="250" t="s">
        <v>2</v>
      </c>
      <c r="D196" s="249" t="s">
        <v>1509</v>
      </c>
      <c r="E196" s="251"/>
      <c r="F196" s="353">
        <v>173824.05</v>
      </c>
      <c r="G196" s="369"/>
    </row>
    <row r="197" spans="1:7" x14ac:dyDescent="0.25">
      <c r="A197" s="206"/>
      <c r="B197" s="66"/>
      <c r="C197" s="66"/>
      <c r="D197" s="32"/>
      <c r="E197" s="66"/>
      <c r="F197" s="66"/>
      <c r="G197" s="205"/>
    </row>
    <row r="198" spans="1:7" ht="16.5" thickBot="1" x14ac:dyDescent="0.3">
      <c r="A198" s="207"/>
      <c r="B198" s="208"/>
      <c r="C198" s="208"/>
      <c r="D198" s="209" t="s">
        <v>24</v>
      </c>
      <c r="E198" s="229">
        <f>+E47+E39</f>
        <v>33265076.760000002</v>
      </c>
      <c r="F198" s="229">
        <f>+F196+F193+F187+F184+F176+F128</f>
        <v>23760219.670000002</v>
      </c>
      <c r="G198" s="370"/>
    </row>
    <row r="199" spans="1:7" ht="15.75" x14ac:dyDescent="0.25">
      <c r="A199" s="317"/>
      <c r="B199" s="317"/>
      <c r="C199" s="317"/>
      <c r="D199" s="9"/>
      <c r="E199" s="318"/>
      <c r="F199" s="318"/>
      <c r="G199" s="317"/>
    </row>
    <row r="200" spans="1:7" ht="15.75" x14ac:dyDescent="0.25">
      <c r="A200" s="317"/>
      <c r="B200" s="317"/>
      <c r="C200" s="317"/>
      <c r="D200" s="9"/>
      <c r="E200" s="318"/>
      <c r="F200" s="318"/>
      <c r="G200" s="317"/>
    </row>
    <row r="201" spans="1:7" ht="15.75" x14ac:dyDescent="0.25">
      <c r="A201" s="317"/>
      <c r="B201" s="317"/>
      <c r="C201" s="317"/>
      <c r="D201" s="9"/>
      <c r="E201" s="318"/>
      <c r="F201" s="318"/>
      <c r="G201" s="317"/>
    </row>
    <row r="202" spans="1:7" x14ac:dyDescent="0.25">
      <c r="A202" s="373" t="s">
        <v>114</v>
      </c>
      <c r="B202" s="373"/>
      <c r="C202" s="373"/>
      <c r="D202" s="373" t="s">
        <v>32</v>
      </c>
      <c r="E202" s="373"/>
      <c r="F202" s="373"/>
      <c r="G202" s="99"/>
    </row>
    <row r="203" spans="1:7" x14ac:dyDescent="0.25">
      <c r="A203" s="376" t="s">
        <v>786</v>
      </c>
      <c r="B203" s="376"/>
      <c r="C203" s="376"/>
      <c r="D203" s="373" t="s">
        <v>642</v>
      </c>
      <c r="E203" s="373"/>
      <c r="F203" s="373"/>
      <c r="G203" s="97"/>
    </row>
    <row r="204" spans="1:7" s="1" customFormat="1" ht="14.25" customHeight="1" x14ac:dyDescent="0.25">
      <c r="A204" s="375" t="s">
        <v>1567</v>
      </c>
      <c r="B204" s="375"/>
      <c r="C204" s="375"/>
      <c r="D204" s="375" t="s">
        <v>29</v>
      </c>
      <c r="E204" s="375"/>
      <c r="F204" s="375"/>
      <c r="G204" s="97"/>
    </row>
    <row r="205" spans="1:7" s="1" customFormat="1" ht="14.25" customHeight="1" x14ac:dyDescent="0.25">
      <c r="A205" s="361"/>
      <c r="B205" s="361"/>
      <c r="C205" s="361"/>
      <c r="D205" s="361"/>
      <c r="E205" s="361"/>
      <c r="F205" s="361"/>
      <c r="G205" s="98"/>
    </row>
    <row r="206" spans="1:7" s="1" customFormat="1" ht="14.25" customHeight="1" x14ac:dyDescent="0.25">
      <c r="A206" s="365"/>
      <c r="B206" s="365"/>
      <c r="C206" s="365"/>
      <c r="D206" s="365"/>
      <c r="E206" s="365"/>
      <c r="F206" s="365"/>
      <c r="G206" s="98"/>
    </row>
    <row r="207" spans="1:7" s="1" customFormat="1" ht="14.25" customHeight="1" x14ac:dyDescent="0.25">
      <c r="A207" s="365"/>
      <c r="B207" s="365"/>
      <c r="C207" s="365"/>
      <c r="D207" s="365"/>
      <c r="E207" s="365"/>
      <c r="F207" s="365"/>
      <c r="G207" s="98"/>
    </row>
    <row r="208" spans="1:7" s="1" customFormat="1" ht="14.25" customHeight="1" x14ac:dyDescent="0.25">
      <c r="A208" s="361"/>
      <c r="B208" s="361"/>
      <c r="C208" s="361"/>
      <c r="D208" s="361"/>
      <c r="E208" s="361"/>
      <c r="F208" s="361"/>
      <c r="G208" s="98"/>
    </row>
    <row r="209" spans="1:11" s="1" customFormat="1" ht="14.25" customHeight="1" x14ac:dyDescent="0.25">
      <c r="A209" s="373" t="s">
        <v>1234</v>
      </c>
      <c r="B209" s="373"/>
      <c r="C209" s="373"/>
      <c r="D209" s="373" t="s">
        <v>35</v>
      </c>
      <c r="E209" s="373"/>
      <c r="F209" s="373"/>
      <c r="G209" s="99"/>
    </row>
    <row r="210" spans="1:11" s="1" customFormat="1" ht="14.25" customHeight="1" x14ac:dyDescent="0.25">
      <c r="A210" s="376" t="s">
        <v>649</v>
      </c>
      <c r="B210" s="376"/>
      <c r="C210" s="376"/>
      <c r="D210" s="373" t="s">
        <v>648</v>
      </c>
      <c r="E210" s="373"/>
      <c r="F210" s="373"/>
      <c r="G210" s="97"/>
    </row>
    <row r="211" spans="1:11" s="1" customFormat="1" ht="14.25" customHeight="1" x14ac:dyDescent="0.25">
      <c r="A211" s="375" t="s">
        <v>27</v>
      </c>
      <c r="B211" s="375"/>
      <c r="C211" s="375"/>
      <c r="D211" s="375" t="s">
        <v>29</v>
      </c>
      <c r="E211" s="375"/>
      <c r="F211" s="375"/>
      <c r="G211" s="97"/>
    </row>
    <row r="212" spans="1:11" s="1" customFormat="1" ht="14.25" customHeight="1" x14ac:dyDescent="0.25">
      <c r="A212" s="99"/>
      <c r="B212" s="99"/>
      <c r="C212" s="99"/>
      <c r="D212" s="99"/>
      <c r="E212" s="120"/>
      <c r="F212" s="120"/>
      <c r="G212" s="98"/>
    </row>
    <row r="213" spans="1:11" x14ac:dyDescent="0.25">
      <c r="A213" s="373" t="s">
        <v>37</v>
      </c>
      <c r="B213" s="373"/>
      <c r="C213" s="373"/>
      <c r="D213" s="373"/>
      <c r="E213" s="373"/>
      <c r="F213" s="373"/>
      <c r="G213" s="99"/>
    </row>
    <row r="214" spans="1:11" s="180" customFormat="1" ht="14.25" customHeight="1" x14ac:dyDescent="0.25">
      <c r="A214" s="374" t="s">
        <v>280</v>
      </c>
      <c r="B214" s="374"/>
      <c r="C214" s="374"/>
      <c r="D214" s="374"/>
      <c r="E214" s="374"/>
      <c r="F214" s="374"/>
      <c r="G214" s="97"/>
    </row>
    <row r="215" spans="1:11" s="1" customFormat="1" ht="14.25" customHeight="1" x14ac:dyDescent="0.25">
      <c r="A215" s="375" t="s">
        <v>39</v>
      </c>
      <c r="B215" s="375"/>
      <c r="C215" s="375"/>
      <c r="D215" s="375"/>
      <c r="E215" s="375"/>
      <c r="F215" s="375"/>
      <c r="G215" s="97"/>
    </row>
    <row r="216" spans="1:11" s="1" customFormat="1" ht="14.25" customHeight="1" x14ac:dyDescent="0.25">
      <c r="A216" s="361"/>
      <c r="B216" s="361"/>
      <c r="C216" s="361"/>
      <c r="D216" s="361"/>
      <c r="E216" s="361"/>
      <c r="F216" s="361"/>
      <c r="G216" s="97"/>
    </row>
    <row r="217" spans="1:11" s="1" customFormat="1" ht="14.25" customHeight="1" x14ac:dyDescent="0.25">
      <c r="A217" s="361"/>
      <c r="B217" s="361"/>
      <c r="C217" s="361"/>
      <c r="D217" s="361"/>
      <c r="E217" s="361"/>
      <c r="F217" s="361"/>
      <c r="G217" s="97"/>
    </row>
    <row r="218" spans="1:11" s="1" customFormat="1" ht="14.25" customHeight="1" x14ac:dyDescent="0.25">
      <c r="A218" s="361"/>
      <c r="B218" s="361"/>
      <c r="C218" s="361"/>
      <c r="D218" s="361"/>
      <c r="E218" s="361"/>
      <c r="F218" s="361"/>
      <c r="G218" s="97"/>
    </row>
    <row r="219" spans="1:11" x14ac:dyDescent="0.25">
      <c r="A219" s="361"/>
      <c r="B219" s="361"/>
      <c r="C219" s="361"/>
      <c r="D219" s="361"/>
      <c r="E219" s="361"/>
      <c r="F219" s="361"/>
      <c r="G219" s="97"/>
    </row>
    <row r="220" spans="1:11" x14ac:dyDescent="0.25">
      <c r="A220" s="361"/>
      <c r="B220" s="361"/>
      <c r="C220" s="361"/>
      <c r="D220" s="361"/>
      <c r="E220" s="361"/>
      <c r="F220" s="361"/>
      <c r="G220" s="97"/>
    </row>
    <row r="222" spans="1:11" s="41" customFormat="1" ht="19.5" customHeight="1" x14ac:dyDescent="0.25">
      <c r="A222"/>
      <c r="B222"/>
      <c r="C222"/>
      <c r="D222"/>
      <c r="E222"/>
      <c r="F222"/>
      <c r="G222"/>
      <c r="H222" s="39"/>
      <c r="I222" s="39"/>
      <c r="J222" s="39"/>
      <c r="K222" s="39"/>
    </row>
    <row r="223" spans="1:11" s="41" customFormat="1" ht="19.5" customHeight="1" x14ac:dyDescent="0.25">
      <c r="A223"/>
      <c r="B223"/>
      <c r="C223"/>
      <c r="D223"/>
      <c r="E223"/>
      <c r="F223"/>
      <c r="G223"/>
      <c r="H223" s="38"/>
      <c r="I223" s="38"/>
      <c r="J223" s="38"/>
      <c r="K223" s="36"/>
    </row>
    <row r="224" spans="1:11" s="41" customFormat="1" ht="19.5" customHeight="1" x14ac:dyDescent="0.25">
      <c r="A224"/>
      <c r="B224"/>
      <c r="C224"/>
      <c r="D224"/>
      <c r="E224"/>
      <c r="F224"/>
      <c r="G224"/>
      <c r="H224" s="38"/>
      <c r="I224" s="38"/>
      <c r="J224" s="38"/>
      <c r="K224" s="36"/>
    </row>
    <row r="225" spans="1:11" s="41" customFormat="1" ht="19.5" customHeight="1" x14ac:dyDescent="0.25">
      <c r="A225"/>
      <c r="B225"/>
      <c r="C225"/>
      <c r="D225"/>
      <c r="E225"/>
      <c r="F225"/>
      <c r="G225"/>
      <c r="H225" s="38"/>
      <c r="I225" s="38"/>
      <c r="J225" s="38"/>
      <c r="K225" s="36"/>
    </row>
    <row r="226" spans="1:11" s="41" customFormat="1" ht="19.5" customHeight="1" x14ac:dyDescent="0.25">
      <c r="A226"/>
      <c r="B226"/>
      <c r="C226"/>
      <c r="D226"/>
      <c r="E226"/>
      <c r="F226"/>
      <c r="G226"/>
      <c r="H226" s="38"/>
      <c r="I226" s="38"/>
      <c r="J226" s="38"/>
      <c r="K226" s="3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9"/>
      <c r="I227" s="39"/>
      <c r="J227" s="39"/>
      <c r="K227" s="39"/>
    </row>
    <row r="228" spans="1:11" s="41" customFormat="1" ht="14.25" customHeight="1" x14ac:dyDescent="0.25">
      <c r="A228"/>
      <c r="B228"/>
      <c r="C228"/>
      <c r="D228"/>
      <c r="E228"/>
      <c r="F228"/>
      <c r="G228"/>
    </row>
    <row r="229" spans="1:11" s="41" customFormat="1" ht="14.25" customHeight="1" x14ac:dyDescent="0.25">
      <c r="A229"/>
      <c r="B229"/>
      <c r="C229"/>
      <c r="D229"/>
      <c r="E229"/>
      <c r="F229"/>
      <c r="G229"/>
    </row>
    <row r="230" spans="1:11" s="41" customFormat="1" ht="14.25" customHeight="1" x14ac:dyDescent="0.25">
      <c r="A230"/>
      <c r="B230"/>
      <c r="C230"/>
      <c r="D230"/>
      <c r="E230"/>
      <c r="F230"/>
      <c r="G230"/>
    </row>
    <row r="231" spans="1:11" s="41" customFormat="1" ht="14.25" customHeight="1" x14ac:dyDescent="0.25">
      <c r="A231"/>
      <c r="B231"/>
      <c r="C231"/>
      <c r="D231"/>
      <c r="E231"/>
      <c r="F231"/>
      <c r="G231"/>
    </row>
    <row r="232" spans="1:11" s="41" customFormat="1" ht="14.25" customHeight="1" x14ac:dyDescent="0.25">
      <c r="A232"/>
      <c r="B232"/>
      <c r="C232"/>
      <c r="D232"/>
      <c r="E232"/>
      <c r="F232"/>
      <c r="G232"/>
    </row>
    <row r="233" spans="1:11" s="41" customFormat="1" ht="14.25" customHeight="1" x14ac:dyDescent="0.25">
      <c r="A233"/>
      <c r="B233"/>
      <c r="C233"/>
      <c r="D233"/>
      <c r="E233"/>
      <c r="F233"/>
      <c r="G233"/>
    </row>
    <row r="234" spans="1:11" s="41" customFormat="1" ht="14.25" customHeight="1" x14ac:dyDescent="0.25">
      <c r="A234"/>
      <c r="B234"/>
      <c r="C234"/>
      <c r="D234"/>
      <c r="E234"/>
      <c r="F234"/>
      <c r="G234"/>
    </row>
    <row r="235" spans="1:11" s="41" customFormat="1" ht="14.25" customHeight="1" x14ac:dyDescent="0.25">
      <c r="A235"/>
      <c r="B235"/>
      <c r="C235"/>
      <c r="D235"/>
      <c r="E235"/>
      <c r="F235"/>
      <c r="G235"/>
    </row>
    <row r="236" spans="1:11" s="41" customFormat="1" ht="19.5" customHeight="1" x14ac:dyDescent="0.25">
      <c r="A236"/>
      <c r="B236"/>
      <c r="C236"/>
      <c r="D236"/>
      <c r="E236"/>
      <c r="F236"/>
      <c r="G236"/>
      <c r="H236" s="39"/>
      <c r="I236" s="39"/>
      <c r="J236" s="39"/>
      <c r="K236" s="39"/>
    </row>
    <row r="237" spans="1:11" s="41" customFormat="1" ht="19.5" customHeight="1" x14ac:dyDescent="0.25">
      <c r="A237"/>
      <c r="B237"/>
      <c r="C237"/>
      <c r="D237"/>
      <c r="E237"/>
      <c r="F237"/>
      <c r="G237"/>
      <c r="H237" s="38"/>
      <c r="I237" s="38"/>
      <c r="J237" s="38"/>
      <c r="K237" s="36"/>
    </row>
    <row r="238" spans="1:11" s="41" customFormat="1" ht="14.25" customHeight="1" x14ac:dyDescent="0.25">
      <c r="A238"/>
      <c r="B238"/>
      <c r="C238"/>
      <c r="D238"/>
      <c r="E238"/>
      <c r="F238"/>
      <c r="G238"/>
    </row>
  </sheetData>
  <mergeCells count="19">
    <mergeCell ref="A4:F4"/>
    <mergeCell ref="A5:F5"/>
    <mergeCell ref="A7:F7"/>
    <mergeCell ref="A41:F41"/>
    <mergeCell ref="A202:C202"/>
    <mergeCell ref="D202:F202"/>
    <mergeCell ref="A203:C203"/>
    <mergeCell ref="D203:F203"/>
    <mergeCell ref="A204:C204"/>
    <mergeCell ref="D204:F204"/>
    <mergeCell ref="A209:C209"/>
    <mergeCell ref="D209:F209"/>
    <mergeCell ref="A215:F215"/>
    <mergeCell ref="A210:C210"/>
    <mergeCell ref="D210:F210"/>
    <mergeCell ref="A211:C211"/>
    <mergeCell ref="D211:F211"/>
    <mergeCell ref="A213:F213"/>
    <mergeCell ref="A214:F214"/>
  </mergeCells>
  <dataValidations count="1">
    <dataValidation type="list" allowBlank="1" showInputMessage="1" promptTitle="ELEGIR TIPO DE INGRESO O EGRESO" sqref="B131 B188:B196 B179:B186">
      <formula1>$H$6:$H$7</formula1>
    </dataValidation>
  </dataValidations>
  <pageMargins left="0.23622047244094491" right="0.23622047244094491" top="0.55118110236220474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9"/>
  <sheetViews>
    <sheetView topLeftCell="A37" workbookViewId="0">
      <selection activeCell="D80" sqref="D80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4.4257812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1376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357" t="s">
        <v>0</v>
      </c>
      <c r="B6" s="357" t="s">
        <v>23</v>
      </c>
      <c r="C6" s="127" t="s">
        <v>22</v>
      </c>
      <c r="D6" s="3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44568</v>
      </c>
      <c r="B8" s="66" t="s">
        <v>21</v>
      </c>
      <c r="C8" s="66"/>
      <c r="D8" s="66" t="s">
        <v>3</v>
      </c>
      <c r="E8" s="197">
        <v>660131</v>
      </c>
      <c r="F8" s="66"/>
      <c r="G8" s="205"/>
    </row>
    <row r="9" spans="1:261" x14ac:dyDescent="0.25">
      <c r="A9" s="265">
        <v>44599</v>
      </c>
      <c r="B9" s="66" t="s">
        <v>21</v>
      </c>
      <c r="C9" s="66"/>
      <c r="D9" s="66" t="s">
        <v>3</v>
      </c>
      <c r="E9" s="197">
        <v>222288</v>
      </c>
      <c r="F9" s="66"/>
      <c r="G9" s="205"/>
    </row>
    <row r="10" spans="1:261" x14ac:dyDescent="0.25">
      <c r="A10" s="265">
        <v>44627</v>
      </c>
      <c r="B10" s="66" t="s">
        <v>21</v>
      </c>
      <c r="C10" s="66"/>
      <c r="D10" s="66" t="s">
        <v>3</v>
      </c>
      <c r="E10" s="197">
        <v>16255</v>
      </c>
      <c r="F10" s="66"/>
      <c r="G10" s="205"/>
    </row>
    <row r="11" spans="1:261" x14ac:dyDescent="0.25">
      <c r="A11" s="265">
        <v>44658</v>
      </c>
      <c r="B11" s="66" t="s">
        <v>21</v>
      </c>
      <c r="C11" s="66"/>
      <c r="D11" s="66" t="s">
        <v>3</v>
      </c>
      <c r="E11" s="197">
        <v>841759</v>
      </c>
      <c r="F11" s="66"/>
      <c r="G11" s="205"/>
    </row>
    <row r="12" spans="1:261" x14ac:dyDescent="0.25">
      <c r="A12" s="265">
        <v>44688</v>
      </c>
      <c r="B12" s="66" t="s">
        <v>21</v>
      </c>
      <c r="C12" s="66"/>
      <c r="D12" s="66" t="s">
        <v>3</v>
      </c>
      <c r="E12" s="197">
        <v>522500.66</v>
      </c>
      <c r="F12" s="66"/>
      <c r="G12" s="205"/>
    </row>
    <row r="13" spans="1:261" x14ac:dyDescent="0.25">
      <c r="A13" s="265">
        <v>44719</v>
      </c>
      <c r="B13" s="66" t="s">
        <v>21</v>
      </c>
      <c r="C13" s="66"/>
      <c r="D13" s="66" t="s">
        <v>3</v>
      </c>
      <c r="E13" s="197">
        <v>467317</v>
      </c>
      <c r="F13" s="66"/>
      <c r="G13" s="205"/>
    </row>
    <row r="14" spans="1:261" x14ac:dyDescent="0.25">
      <c r="A14" s="265">
        <v>44749</v>
      </c>
      <c r="B14" s="66" t="s">
        <v>21</v>
      </c>
      <c r="C14" s="66"/>
      <c r="D14" s="66" t="s">
        <v>3</v>
      </c>
      <c r="E14" s="197">
        <v>581371</v>
      </c>
      <c r="F14" s="66"/>
      <c r="G14" s="205"/>
    </row>
    <row r="15" spans="1:261" x14ac:dyDescent="0.25">
      <c r="A15" s="265">
        <v>44780</v>
      </c>
      <c r="B15" s="66" t="s">
        <v>21</v>
      </c>
      <c r="C15" s="66"/>
      <c r="D15" s="66" t="s">
        <v>3</v>
      </c>
      <c r="E15" s="197">
        <v>336499</v>
      </c>
      <c r="F15" s="66"/>
      <c r="G15" s="205"/>
    </row>
    <row r="16" spans="1:261" x14ac:dyDescent="0.25">
      <c r="A16" s="265">
        <v>44811</v>
      </c>
      <c r="B16" s="66" t="s">
        <v>21</v>
      </c>
      <c r="C16" s="66"/>
      <c r="D16" s="66" t="s">
        <v>3</v>
      </c>
      <c r="E16" s="197">
        <v>162282</v>
      </c>
      <c r="F16" s="66"/>
      <c r="G16" s="205"/>
    </row>
    <row r="17" spans="1:7" x14ac:dyDescent="0.25">
      <c r="A17" s="265">
        <v>44841</v>
      </c>
      <c r="B17" s="66" t="s">
        <v>21</v>
      </c>
      <c r="C17" s="66"/>
      <c r="D17" s="66" t="s">
        <v>3</v>
      </c>
      <c r="E17" s="197">
        <v>4525</v>
      </c>
      <c r="F17" s="66"/>
      <c r="G17" s="205"/>
    </row>
    <row r="18" spans="1:7" x14ac:dyDescent="0.25">
      <c r="A18" s="265">
        <v>44872</v>
      </c>
      <c r="B18" s="66" t="s">
        <v>21</v>
      </c>
      <c r="C18" s="66"/>
      <c r="D18" s="66" t="s">
        <v>3</v>
      </c>
      <c r="E18" s="197">
        <v>443243</v>
      </c>
      <c r="F18" s="66"/>
      <c r="G18" s="205"/>
    </row>
    <row r="19" spans="1:7" x14ac:dyDescent="0.25">
      <c r="A19" s="265">
        <v>44902</v>
      </c>
      <c r="B19" s="66" t="s">
        <v>21</v>
      </c>
      <c r="C19" s="66"/>
      <c r="D19" s="66" t="s">
        <v>3</v>
      </c>
      <c r="E19" s="197">
        <v>404911</v>
      </c>
      <c r="F19" s="66"/>
      <c r="G19" s="205"/>
    </row>
    <row r="20" spans="1:7" x14ac:dyDescent="0.25">
      <c r="A20" s="265" t="s">
        <v>1363</v>
      </c>
      <c r="B20" s="66" t="s">
        <v>21</v>
      </c>
      <c r="C20" s="66"/>
      <c r="D20" s="66" t="s">
        <v>3</v>
      </c>
      <c r="E20" s="197">
        <v>289965</v>
      </c>
      <c r="F20" s="66"/>
      <c r="G20" s="205"/>
    </row>
    <row r="21" spans="1:7" x14ac:dyDescent="0.25">
      <c r="A21" s="265" t="s">
        <v>1364</v>
      </c>
      <c r="B21" s="66" t="s">
        <v>21</v>
      </c>
      <c r="C21" s="66"/>
      <c r="D21" s="66" t="s">
        <v>3</v>
      </c>
      <c r="E21" s="197">
        <v>316051</v>
      </c>
      <c r="F21" s="66"/>
      <c r="G21" s="205"/>
    </row>
    <row r="22" spans="1:7" x14ac:dyDescent="0.25">
      <c r="A22" s="265" t="s">
        <v>1365</v>
      </c>
      <c r="B22" s="66" t="s">
        <v>21</v>
      </c>
      <c r="C22" s="66"/>
      <c r="D22" s="66" t="s">
        <v>3</v>
      </c>
      <c r="E22" s="197">
        <v>375551</v>
      </c>
      <c r="F22" s="66"/>
      <c r="G22" s="205"/>
    </row>
    <row r="23" spans="1:7" x14ac:dyDescent="0.25">
      <c r="A23" s="265" t="s">
        <v>1366</v>
      </c>
      <c r="B23" s="66" t="s">
        <v>21</v>
      </c>
      <c r="C23" s="66"/>
      <c r="D23" s="66" t="s">
        <v>3</v>
      </c>
      <c r="E23" s="197">
        <v>196845</v>
      </c>
      <c r="F23" s="66"/>
      <c r="G23" s="205"/>
    </row>
    <row r="24" spans="1:7" x14ac:dyDescent="0.25">
      <c r="A24" s="265" t="s">
        <v>1367</v>
      </c>
      <c r="B24" s="66" t="s">
        <v>21</v>
      </c>
      <c r="C24" s="66"/>
      <c r="D24" s="66" t="s">
        <v>3</v>
      </c>
      <c r="E24" s="197">
        <v>12880</v>
      </c>
      <c r="F24" s="66"/>
      <c r="G24" s="205"/>
    </row>
    <row r="25" spans="1:7" x14ac:dyDescent="0.25">
      <c r="A25" s="265" t="s">
        <v>1368</v>
      </c>
      <c r="B25" s="66" t="s">
        <v>21</v>
      </c>
      <c r="C25" s="66"/>
      <c r="D25" s="66" t="s">
        <v>3</v>
      </c>
      <c r="E25" s="197">
        <v>694167</v>
      </c>
      <c r="F25" s="66"/>
      <c r="G25" s="205"/>
    </row>
    <row r="26" spans="1:7" x14ac:dyDescent="0.25">
      <c r="A26" s="265" t="s">
        <v>1369</v>
      </c>
      <c r="B26" s="66" t="s">
        <v>21</v>
      </c>
      <c r="C26" s="66"/>
      <c r="D26" s="66" t="s">
        <v>3</v>
      </c>
      <c r="E26" s="197">
        <v>595223</v>
      </c>
      <c r="F26" s="66"/>
      <c r="G26" s="205"/>
    </row>
    <row r="27" spans="1:7" x14ac:dyDescent="0.25">
      <c r="A27" s="265" t="s">
        <v>1370</v>
      </c>
      <c r="B27" s="66" t="s">
        <v>21</v>
      </c>
      <c r="C27" s="66"/>
      <c r="D27" s="66" t="s">
        <v>3</v>
      </c>
      <c r="E27" s="197">
        <v>603238</v>
      </c>
      <c r="F27" s="66"/>
      <c r="G27" s="205"/>
    </row>
    <row r="28" spans="1:7" x14ac:dyDescent="0.25">
      <c r="A28" s="265" t="s">
        <v>1371</v>
      </c>
      <c r="B28" s="66" t="s">
        <v>21</v>
      </c>
      <c r="C28" s="66"/>
      <c r="D28" s="66" t="s">
        <v>3</v>
      </c>
      <c r="E28" s="197">
        <v>524989</v>
      </c>
      <c r="F28" s="66"/>
      <c r="G28" s="205"/>
    </row>
    <row r="29" spans="1:7" x14ac:dyDescent="0.25">
      <c r="A29" s="265" t="s">
        <v>1372</v>
      </c>
      <c r="B29" s="66" t="s">
        <v>21</v>
      </c>
      <c r="C29" s="66"/>
      <c r="D29" s="66" t="s">
        <v>3</v>
      </c>
      <c r="E29" s="197">
        <v>536552</v>
      </c>
      <c r="F29" s="66"/>
      <c r="G29" s="205"/>
    </row>
    <row r="30" spans="1:7" x14ac:dyDescent="0.25">
      <c r="A30" s="265" t="s">
        <v>1472</v>
      </c>
      <c r="B30" s="66" t="s">
        <v>21</v>
      </c>
      <c r="C30" s="66"/>
      <c r="D30" s="66" t="s">
        <v>3</v>
      </c>
      <c r="E30" s="197">
        <v>220700</v>
      </c>
      <c r="F30" s="66"/>
      <c r="G30" s="205"/>
    </row>
    <row r="31" spans="1:7" x14ac:dyDescent="0.25">
      <c r="A31" s="265" t="s">
        <v>1473</v>
      </c>
      <c r="B31" s="66" t="s">
        <v>21</v>
      </c>
      <c r="C31" s="66"/>
      <c r="D31" s="66" t="s">
        <v>3</v>
      </c>
      <c r="E31" s="197">
        <v>4315</v>
      </c>
      <c r="F31" s="66"/>
      <c r="G31" s="205"/>
    </row>
    <row r="32" spans="1:7" x14ac:dyDescent="0.25">
      <c r="A32" s="265" t="s">
        <v>1373</v>
      </c>
      <c r="B32" s="66" t="s">
        <v>21</v>
      </c>
      <c r="C32" s="66"/>
      <c r="D32" s="66" t="s">
        <v>3</v>
      </c>
      <c r="E32" s="197">
        <v>696240</v>
      </c>
      <c r="F32" s="66"/>
      <c r="G32" s="205"/>
    </row>
    <row r="33" spans="1:8" x14ac:dyDescent="0.25">
      <c r="A33" s="265" t="s">
        <v>1374</v>
      </c>
      <c r="B33" s="66" t="s">
        <v>21</v>
      </c>
      <c r="C33" s="66"/>
      <c r="D33" s="66" t="s">
        <v>3</v>
      </c>
      <c r="E33" s="197">
        <v>556818</v>
      </c>
      <c r="F33" s="66"/>
      <c r="G33" s="205"/>
    </row>
    <row r="34" spans="1:8" x14ac:dyDescent="0.25">
      <c r="A34" s="265" t="s">
        <v>1375</v>
      </c>
      <c r="B34" s="66" t="s">
        <v>21</v>
      </c>
      <c r="C34" s="66"/>
      <c r="D34" s="66" t="s">
        <v>3</v>
      </c>
      <c r="E34" s="197">
        <v>627573</v>
      </c>
      <c r="F34" s="66"/>
      <c r="G34" s="205"/>
    </row>
    <row r="35" spans="1:8" x14ac:dyDescent="0.25">
      <c r="A35" s="265" t="s">
        <v>1474</v>
      </c>
      <c r="B35" s="66" t="s">
        <v>21</v>
      </c>
      <c r="C35" s="66"/>
      <c r="D35" s="66" t="s">
        <v>3</v>
      </c>
      <c r="E35" s="197">
        <v>613932</v>
      </c>
      <c r="F35" s="66"/>
      <c r="G35" s="205"/>
    </row>
    <row r="36" spans="1:8" x14ac:dyDescent="0.25">
      <c r="A36" s="265" t="s">
        <v>1475</v>
      </c>
      <c r="B36" s="66" t="s">
        <v>21</v>
      </c>
      <c r="C36" s="66"/>
      <c r="D36" s="66" t="s">
        <v>3</v>
      </c>
      <c r="E36" s="197">
        <v>981339</v>
      </c>
      <c r="F36" s="66"/>
      <c r="G36" s="205"/>
    </row>
    <row r="37" spans="1:8" x14ac:dyDescent="0.25">
      <c r="A37" s="265" t="s">
        <v>1476</v>
      </c>
      <c r="B37" s="66" t="s">
        <v>21</v>
      </c>
      <c r="C37" s="66"/>
      <c r="D37" s="66" t="s">
        <v>3</v>
      </c>
      <c r="E37" s="197">
        <v>307877</v>
      </c>
      <c r="F37" s="66"/>
      <c r="G37" s="205"/>
    </row>
    <row r="38" spans="1:8" x14ac:dyDescent="0.25">
      <c r="A38" s="265" t="s">
        <v>1477</v>
      </c>
      <c r="B38" s="66" t="s">
        <v>21</v>
      </c>
      <c r="C38" s="66"/>
      <c r="D38" s="66" t="s">
        <v>3</v>
      </c>
      <c r="E38" s="197">
        <v>8685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+E38+E37+E36+E35+E34+E33+E32+E31+E30+E29+E28+E27+E26+E25+E24+E23+E22+E21+E20+E19+E18+E17+E16+E15++E14+E13+E12+E11+E10+E9+E8</f>
        <v>12826021.66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386" t="s">
        <v>1024</v>
      </c>
      <c r="B41" s="387"/>
      <c r="C41" s="387"/>
      <c r="D41" s="387"/>
      <c r="E41" s="387"/>
      <c r="F41" s="388"/>
      <c r="G41" s="214"/>
    </row>
    <row r="42" spans="1:8" ht="15.75" thickBot="1" x14ac:dyDescent="0.3">
      <c r="A42" s="264" t="s">
        <v>1363</v>
      </c>
      <c r="B42" s="201" t="s">
        <v>20</v>
      </c>
      <c r="C42" s="201"/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1364</v>
      </c>
      <c r="B43" s="66" t="s">
        <v>20</v>
      </c>
      <c r="C43" s="66"/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1373</v>
      </c>
      <c r="B44" s="66" t="s">
        <v>20</v>
      </c>
      <c r="C44" s="66"/>
      <c r="D44" s="201" t="s">
        <v>1175</v>
      </c>
      <c r="E44" s="197">
        <v>7500000</v>
      </c>
      <c r="F44" s="66"/>
      <c r="G44" s="205"/>
    </row>
    <row r="45" spans="1:8" x14ac:dyDescent="0.25">
      <c r="A45" s="265"/>
      <c r="B45" s="66"/>
      <c r="C45" s="66"/>
      <c r="D45" s="12" t="s">
        <v>61</v>
      </c>
      <c r="E45" s="198">
        <f>+E44+E43+E42</f>
        <v>19586585</v>
      </c>
      <c r="F45" s="66"/>
      <c r="G45" s="205"/>
    </row>
    <row r="46" spans="1:8" x14ac:dyDescent="0.25">
      <c r="A46" s="206"/>
      <c r="B46" s="66"/>
      <c r="C46" s="66"/>
      <c r="D46" s="12"/>
      <c r="E46" s="90"/>
      <c r="F46" s="66"/>
      <c r="G46" s="205"/>
      <c r="H46" t="s">
        <v>284</v>
      </c>
    </row>
    <row r="47" spans="1:8" x14ac:dyDescent="0.25">
      <c r="A47" s="332"/>
      <c r="B47" s="289"/>
      <c r="C47" s="289"/>
      <c r="D47" s="333" t="s">
        <v>1453</v>
      </c>
      <c r="E47" s="334"/>
      <c r="F47" s="289"/>
      <c r="G47" s="205"/>
    </row>
    <row r="48" spans="1:8" x14ac:dyDescent="0.25">
      <c r="A48" s="204">
        <v>44872</v>
      </c>
      <c r="B48" s="66" t="s">
        <v>20</v>
      </c>
      <c r="C48" s="66"/>
      <c r="D48" s="11" t="s">
        <v>1454</v>
      </c>
      <c r="E48" s="100">
        <v>4758</v>
      </c>
      <c r="F48" s="66"/>
      <c r="G48" s="205"/>
    </row>
    <row r="49" spans="1:7" x14ac:dyDescent="0.25">
      <c r="A49" s="204">
        <v>44872</v>
      </c>
      <c r="B49" s="66" t="s">
        <v>20</v>
      </c>
      <c r="C49" s="66"/>
      <c r="D49" s="11" t="s">
        <v>1454</v>
      </c>
      <c r="E49" s="100">
        <v>9684</v>
      </c>
      <c r="F49" s="66"/>
      <c r="G49" s="205"/>
    </row>
    <row r="50" spans="1:7" x14ac:dyDescent="0.25">
      <c r="A50" s="206"/>
      <c r="B50" s="66"/>
      <c r="C50" s="66"/>
      <c r="D50" s="12" t="s">
        <v>1471</v>
      </c>
      <c r="E50" s="90">
        <f>SUM(E48:E49)</f>
        <v>14442</v>
      </c>
      <c r="F50" s="66"/>
      <c r="G50" s="205"/>
    </row>
    <row r="51" spans="1:7" x14ac:dyDescent="0.25">
      <c r="A51" s="206"/>
      <c r="B51" s="66"/>
      <c r="C51" s="66"/>
      <c r="D51" s="12"/>
      <c r="E51" s="90"/>
      <c r="F51" s="66"/>
      <c r="G51" s="205"/>
    </row>
    <row r="52" spans="1:7" s="328" customFormat="1" x14ac:dyDescent="0.25">
      <c r="A52" s="323"/>
      <c r="B52" s="324"/>
      <c r="C52" s="324"/>
      <c r="D52" s="325" t="s">
        <v>1297</v>
      </c>
      <c r="E52" s="326"/>
      <c r="F52" s="324"/>
      <c r="G52" s="327"/>
    </row>
    <row r="53" spans="1:7" x14ac:dyDescent="0.25">
      <c r="A53" s="206"/>
      <c r="B53" s="66"/>
      <c r="C53" s="66"/>
      <c r="D53" s="11"/>
      <c r="E53" s="90"/>
      <c r="F53" s="66"/>
      <c r="G53" s="205"/>
    </row>
    <row r="54" spans="1:7" x14ac:dyDescent="0.25">
      <c r="A54" s="224"/>
      <c r="B54" s="225"/>
      <c r="C54" s="225"/>
      <c r="D54" s="305"/>
      <c r="E54" s="347"/>
      <c r="F54" s="225"/>
      <c r="G54" s="227"/>
    </row>
    <row r="55" spans="1:7" x14ac:dyDescent="0.25">
      <c r="A55" s="224"/>
      <c r="B55" s="225"/>
      <c r="C55" s="225"/>
      <c r="D55" s="346" t="s">
        <v>1359</v>
      </c>
      <c r="E55" s="347"/>
      <c r="F55" s="225"/>
      <c r="G55" s="227"/>
    </row>
    <row r="56" spans="1:7" ht="16.5" thickBot="1" x14ac:dyDescent="0.3">
      <c r="A56" s="207"/>
      <c r="B56" s="208"/>
      <c r="C56" s="208"/>
      <c r="D56" s="212"/>
      <c r="E56" s="213"/>
      <c r="F56" s="208"/>
      <c r="G56" s="210"/>
    </row>
    <row r="57" spans="1:7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218"/>
    </row>
    <row r="58" spans="1:7" ht="15.75" thickBot="1" x14ac:dyDescent="0.3">
      <c r="A58" s="264">
        <v>44568</v>
      </c>
      <c r="B58" s="201" t="s">
        <v>171</v>
      </c>
      <c r="C58" s="201">
        <v>43750</v>
      </c>
      <c r="D58" s="201" t="s">
        <v>1410</v>
      </c>
      <c r="E58" s="201"/>
      <c r="F58" s="202">
        <v>6650</v>
      </c>
      <c r="G58" s="203" t="s">
        <v>1478</v>
      </c>
    </row>
    <row r="59" spans="1:7" x14ac:dyDescent="0.25">
      <c r="A59" s="265">
        <v>44568</v>
      </c>
      <c r="B59" s="66" t="s">
        <v>171</v>
      </c>
      <c r="C59" s="66">
        <v>43751</v>
      </c>
      <c r="D59" s="66" t="s">
        <v>1266</v>
      </c>
      <c r="E59" s="269"/>
      <c r="F59" s="197">
        <v>6650</v>
      </c>
      <c r="G59" s="203" t="s">
        <v>1478</v>
      </c>
    </row>
    <row r="60" spans="1:7" x14ac:dyDescent="0.25">
      <c r="A60" s="265">
        <v>44568</v>
      </c>
      <c r="B60" s="66" t="s">
        <v>171</v>
      </c>
      <c r="C60" s="66">
        <v>43752</v>
      </c>
      <c r="D60" s="66" t="s">
        <v>1411</v>
      </c>
      <c r="E60" s="66"/>
      <c r="F60" s="197">
        <v>7910</v>
      </c>
      <c r="G60" s="205" t="s">
        <v>1478</v>
      </c>
    </row>
    <row r="61" spans="1:7" x14ac:dyDescent="0.25">
      <c r="A61" s="265">
        <v>44568</v>
      </c>
      <c r="B61" s="66" t="s">
        <v>171</v>
      </c>
      <c r="C61" s="66">
        <v>43753</v>
      </c>
      <c r="D61" s="66" t="s">
        <v>1412</v>
      </c>
      <c r="E61" s="66"/>
      <c r="F61" s="197">
        <v>3740</v>
      </c>
      <c r="G61" s="205" t="s">
        <v>1479</v>
      </c>
    </row>
    <row r="62" spans="1:7" x14ac:dyDescent="0.25">
      <c r="A62" s="265">
        <v>44568</v>
      </c>
      <c r="B62" s="66" t="s">
        <v>171</v>
      </c>
      <c r="C62" s="66">
        <v>43754</v>
      </c>
      <c r="D62" s="66" t="s">
        <v>1413</v>
      </c>
      <c r="E62" s="66"/>
      <c r="F62" s="197">
        <v>20000</v>
      </c>
      <c r="G62" s="205" t="s">
        <v>1479</v>
      </c>
    </row>
    <row r="63" spans="1:7" x14ac:dyDescent="0.25">
      <c r="A63" s="265">
        <v>44568</v>
      </c>
      <c r="B63" s="66" t="s">
        <v>171</v>
      </c>
      <c r="C63" s="66">
        <v>43755</v>
      </c>
      <c r="D63" s="66" t="s">
        <v>97</v>
      </c>
      <c r="E63" s="66"/>
      <c r="F63" s="197">
        <v>3000</v>
      </c>
      <c r="G63" s="205" t="s">
        <v>1480</v>
      </c>
    </row>
    <row r="64" spans="1:7" x14ac:dyDescent="0.25">
      <c r="A64" s="265">
        <v>44568</v>
      </c>
      <c r="B64" s="66" t="s">
        <v>171</v>
      </c>
      <c r="C64" s="66">
        <v>43756</v>
      </c>
      <c r="D64" s="300" t="s">
        <v>1414</v>
      </c>
      <c r="E64" s="66"/>
      <c r="F64" s="197">
        <v>0</v>
      </c>
      <c r="G64" s="205"/>
    </row>
    <row r="65" spans="1:7" x14ac:dyDescent="0.25">
      <c r="A65" s="265">
        <v>44568</v>
      </c>
      <c r="B65" s="66" t="s">
        <v>171</v>
      </c>
      <c r="C65" s="66">
        <v>43757</v>
      </c>
      <c r="D65" s="66" t="s">
        <v>1415</v>
      </c>
      <c r="E65" s="66"/>
      <c r="F65" s="197">
        <v>10000</v>
      </c>
      <c r="G65" s="205" t="s">
        <v>1482</v>
      </c>
    </row>
    <row r="66" spans="1:7" x14ac:dyDescent="0.25">
      <c r="A66" s="265">
        <v>44568</v>
      </c>
      <c r="B66" s="66" t="s">
        <v>171</v>
      </c>
      <c r="C66" s="66">
        <v>43758</v>
      </c>
      <c r="D66" s="66" t="s">
        <v>1416</v>
      </c>
      <c r="E66" s="66"/>
      <c r="F66" s="197">
        <v>6460.57</v>
      </c>
      <c r="G66" s="205" t="s">
        <v>1481</v>
      </c>
    </row>
    <row r="67" spans="1:7" x14ac:dyDescent="0.25">
      <c r="A67" s="265">
        <v>44568</v>
      </c>
      <c r="B67" s="66" t="s">
        <v>171</v>
      </c>
      <c r="C67" s="66">
        <v>43759</v>
      </c>
      <c r="D67" s="66" t="s">
        <v>1184</v>
      </c>
      <c r="E67" s="66"/>
      <c r="F67" s="197">
        <v>5000</v>
      </c>
      <c r="G67" s="205" t="s">
        <v>1482</v>
      </c>
    </row>
    <row r="68" spans="1:7" x14ac:dyDescent="0.25">
      <c r="A68" s="265">
        <v>44658</v>
      </c>
      <c r="B68" s="66" t="s">
        <v>171</v>
      </c>
      <c r="C68" s="66">
        <v>43760</v>
      </c>
      <c r="D68" s="66" t="s">
        <v>1417</v>
      </c>
      <c r="E68" s="66"/>
      <c r="F68" s="197">
        <v>12000</v>
      </c>
      <c r="G68" s="205" t="s">
        <v>1483</v>
      </c>
    </row>
    <row r="69" spans="1:7" x14ac:dyDescent="0.25">
      <c r="A69" s="265">
        <v>44658</v>
      </c>
      <c r="B69" s="66" t="s">
        <v>171</v>
      </c>
      <c r="C69" s="66">
        <v>43761</v>
      </c>
      <c r="D69" s="66" t="s">
        <v>592</v>
      </c>
      <c r="E69" s="66"/>
      <c r="F69" s="197">
        <v>10000</v>
      </c>
      <c r="G69" s="205" t="s">
        <v>1484</v>
      </c>
    </row>
    <row r="70" spans="1:7" x14ac:dyDescent="0.25">
      <c r="A70" s="265">
        <v>44658</v>
      </c>
      <c r="B70" s="66" t="s">
        <v>171</v>
      </c>
      <c r="C70" s="66">
        <v>43762</v>
      </c>
      <c r="D70" s="66" t="s">
        <v>1013</v>
      </c>
      <c r="E70" s="66"/>
      <c r="F70" s="197">
        <v>14250</v>
      </c>
      <c r="G70" s="205" t="s">
        <v>1485</v>
      </c>
    </row>
    <row r="71" spans="1:7" x14ac:dyDescent="0.25">
      <c r="A71" s="265">
        <v>44719</v>
      </c>
      <c r="B71" s="66" t="s">
        <v>171</v>
      </c>
      <c r="C71" s="66">
        <v>43763</v>
      </c>
      <c r="D71" s="66" t="s">
        <v>1418</v>
      </c>
      <c r="E71" s="66"/>
      <c r="F71" s="197">
        <v>35000</v>
      </c>
      <c r="G71" s="205" t="s">
        <v>1483</v>
      </c>
    </row>
    <row r="72" spans="1:7" x14ac:dyDescent="0.25">
      <c r="A72" s="265">
        <v>44719</v>
      </c>
      <c r="B72" s="66" t="s">
        <v>171</v>
      </c>
      <c r="C72" s="66">
        <v>43764</v>
      </c>
      <c r="D72" s="66" t="s">
        <v>1419</v>
      </c>
      <c r="E72" s="66"/>
      <c r="F72" s="197">
        <v>50000</v>
      </c>
      <c r="G72" s="205" t="s">
        <v>1482</v>
      </c>
    </row>
    <row r="73" spans="1:7" x14ac:dyDescent="0.25">
      <c r="A73" s="265">
        <v>44749</v>
      </c>
      <c r="B73" s="66" t="s">
        <v>171</v>
      </c>
      <c r="C73" s="66">
        <v>43765</v>
      </c>
      <c r="D73" s="66" t="s">
        <v>1265</v>
      </c>
      <c r="E73" s="66"/>
      <c r="F73" s="197">
        <v>3040</v>
      </c>
      <c r="G73" s="205" t="s">
        <v>1486</v>
      </c>
    </row>
    <row r="74" spans="1:7" x14ac:dyDescent="0.25">
      <c r="A74" s="265">
        <v>44749</v>
      </c>
      <c r="B74" s="66" t="s">
        <v>171</v>
      </c>
      <c r="C74" s="66">
        <v>43766</v>
      </c>
      <c r="D74" s="66" t="s">
        <v>1414</v>
      </c>
      <c r="E74" s="66"/>
      <c r="F74" s="197">
        <v>0</v>
      </c>
      <c r="G74" s="205"/>
    </row>
    <row r="75" spans="1:7" x14ac:dyDescent="0.25">
      <c r="A75" s="265">
        <v>44749</v>
      </c>
      <c r="B75" s="66" t="s">
        <v>171</v>
      </c>
      <c r="C75" s="66">
        <v>43767</v>
      </c>
      <c r="D75" s="66" t="s">
        <v>1059</v>
      </c>
      <c r="E75" s="66"/>
      <c r="F75" s="197">
        <v>32708.97</v>
      </c>
      <c r="G75" s="205" t="s">
        <v>765</v>
      </c>
    </row>
    <row r="76" spans="1:7" x14ac:dyDescent="0.25">
      <c r="A76" s="265">
        <v>44749</v>
      </c>
      <c r="B76" s="66" t="s">
        <v>171</v>
      </c>
      <c r="C76" s="66">
        <v>43768</v>
      </c>
      <c r="D76" s="66" t="s">
        <v>1420</v>
      </c>
      <c r="E76" s="66"/>
      <c r="F76" s="197">
        <v>14250</v>
      </c>
      <c r="G76" s="205" t="s">
        <v>1486</v>
      </c>
    </row>
    <row r="77" spans="1:7" x14ac:dyDescent="0.25">
      <c r="A77" s="265">
        <v>44749</v>
      </c>
      <c r="B77" s="66" t="s">
        <v>171</v>
      </c>
      <c r="C77" s="66">
        <v>43769</v>
      </c>
      <c r="D77" s="66" t="s">
        <v>144</v>
      </c>
      <c r="E77" s="66"/>
      <c r="F77" s="197">
        <v>12350</v>
      </c>
      <c r="G77" s="205" t="s">
        <v>1486</v>
      </c>
    </row>
    <row r="78" spans="1:7" x14ac:dyDescent="0.25">
      <c r="A78" s="265">
        <v>44749</v>
      </c>
      <c r="B78" s="66" t="s">
        <v>171</v>
      </c>
      <c r="C78" s="66">
        <v>43770</v>
      </c>
      <c r="D78" s="66" t="s">
        <v>886</v>
      </c>
      <c r="E78" s="66"/>
      <c r="F78" s="197">
        <v>39900</v>
      </c>
      <c r="G78" s="205" t="s">
        <v>1487</v>
      </c>
    </row>
    <row r="79" spans="1:7" x14ac:dyDescent="0.25">
      <c r="A79" s="265">
        <v>44872</v>
      </c>
      <c r="B79" s="66" t="s">
        <v>171</v>
      </c>
      <c r="C79" s="66">
        <v>43771</v>
      </c>
      <c r="D79" s="66" t="s">
        <v>49</v>
      </c>
      <c r="E79" s="66"/>
      <c r="F79" s="197">
        <v>120105.96</v>
      </c>
      <c r="G79" s="205" t="s">
        <v>1488</v>
      </c>
    </row>
    <row r="80" spans="1:7" x14ac:dyDescent="0.25">
      <c r="A80" s="265">
        <v>44872</v>
      </c>
      <c r="B80" s="66" t="s">
        <v>171</v>
      </c>
      <c r="C80" s="66">
        <v>43772</v>
      </c>
      <c r="D80" s="66" t="s">
        <v>1422</v>
      </c>
      <c r="E80" s="66"/>
      <c r="F80" s="197">
        <v>62012.85</v>
      </c>
      <c r="G80" s="205" t="s">
        <v>1489</v>
      </c>
    </row>
    <row r="81" spans="1:7" x14ac:dyDescent="0.25">
      <c r="A81" s="265" t="s">
        <v>1363</v>
      </c>
      <c r="B81" s="66" t="s">
        <v>171</v>
      </c>
      <c r="C81" s="66">
        <v>43773</v>
      </c>
      <c r="D81" s="66" t="s">
        <v>1266</v>
      </c>
      <c r="E81" s="66"/>
      <c r="F81" s="197">
        <v>6650</v>
      </c>
      <c r="G81" s="205" t="s">
        <v>1490</v>
      </c>
    </row>
    <row r="82" spans="1:7" x14ac:dyDescent="0.25">
      <c r="A82" s="265" t="s">
        <v>1363</v>
      </c>
      <c r="B82" s="66" t="s">
        <v>171</v>
      </c>
      <c r="C82" s="66">
        <v>43774</v>
      </c>
      <c r="D82" s="66" t="s">
        <v>1423</v>
      </c>
      <c r="E82" s="66"/>
      <c r="F82" s="197">
        <v>6650</v>
      </c>
      <c r="G82" s="205" t="s">
        <v>1490</v>
      </c>
    </row>
    <row r="83" spans="1:7" x14ac:dyDescent="0.25">
      <c r="A83" s="265" t="s">
        <v>1363</v>
      </c>
      <c r="B83" s="66" t="s">
        <v>171</v>
      </c>
      <c r="C83" s="66">
        <v>43775</v>
      </c>
      <c r="D83" s="66" t="s">
        <v>1424</v>
      </c>
      <c r="E83" s="66"/>
      <c r="F83" s="197">
        <v>7910</v>
      </c>
      <c r="G83" s="205" t="s">
        <v>1490</v>
      </c>
    </row>
    <row r="84" spans="1:7" x14ac:dyDescent="0.25">
      <c r="A84" s="265" t="s">
        <v>1365</v>
      </c>
      <c r="B84" s="66" t="s">
        <v>171</v>
      </c>
      <c r="C84" s="66">
        <v>43776</v>
      </c>
      <c r="D84" s="66" t="s">
        <v>1425</v>
      </c>
      <c r="E84" s="66"/>
      <c r="F84" s="197">
        <v>8000</v>
      </c>
      <c r="G84" s="205" t="s">
        <v>1482</v>
      </c>
    </row>
    <row r="85" spans="1:7" x14ac:dyDescent="0.25">
      <c r="A85" s="265" t="s">
        <v>1365</v>
      </c>
      <c r="B85" s="66" t="s">
        <v>171</v>
      </c>
      <c r="C85" s="66">
        <v>43777</v>
      </c>
      <c r="D85" s="66" t="s">
        <v>1426</v>
      </c>
      <c r="E85" s="66"/>
      <c r="F85" s="197">
        <v>4085</v>
      </c>
      <c r="G85" s="205" t="s">
        <v>765</v>
      </c>
    </row>
    <row r="86" spans="1:7" x14ac:dyDescent="0.25">
      <c r="A86" s="265" t="s">
        <v>1369</v>
      </c>
      <c r="B86" s="66" t="s">
        <v>171</v>
      </c>
      <c r="C86" s="66">
        <v>43778</v>
      </c>
      <c r="D86" s="66" t="s">
        <v>135</v>
      </c>
      <c r="E86" s="66"/>
      <c r="F86" s="197">
        <v>17514.650000000001</v>
      </c>
      <c r="G86" s="205" t="s">
        <v>737</v>
      </c>
    </row>
    <row r="87" spans="1:7" x14ac:dyDescent="0.25">
      <c r="A87" s="265" t="s">
        <v>1373</v>
      </c>
      <c r="B87" s="66" t="s">
        <v>171</v>
      </c>
      <c r="C87" s="66">
        <v>43779</v>
      </c>
      <c r="D87" s="66" t="s">
        <v>1427</v>
      </c>
      <c r="E87" s="66"/>
      <c r="F87" s="197">
        <v>21546.53</v>
      </c>
      <c r="G87" s="205" t="s">
        <v>1491</v>
      </c>
    </row>
    <row r="88" spans="1:7" x14ac:dyDescent="0.25">
      <c r="A88" s="265" t="s">
        <v>1374</v>
      </c>
      <c r="B88" s="66" t="s">
        <v>171</v>
      </c>
      <c r="C88" s="66">
        <v>43780</v>
      </c>
      <c r="D88" s="66" t="s">
        <v>1428</v>
      </c>
      <c r="E88" s="66"/>
      <c r="F88" s="197">
        <v>14250</v>
      </c>
      <c r="G88" s="205" t="s">
        <v>1490</v>
      </c>
    </row>
    <row r="89" spans="1:7" x14ac:dyDescent="0.25">
      <c r="A89" s="265" t="s">
        <v>1375</v>
      </c>
      <c r="B89" s="66" t="s">
        <v>171</v>
      </c>
      <c r="C89" s="66">
        <v>43781</v>
      </c>
      <c r="D89" s="66" t="s">
        <v>1340</v>
      </c>
      <c r="E89" s="66"/>
      <c r="F89" s="197">
        <v>10200.959999999999</v>
      </c>
      <c r="G89" s="205" t="s">
        <v>1492</v>
      </c>
    </row>
    <row r="90" spans="1:7" x14ac:dyDescent="0.25">
      <c r="A90" s="265" t="s">
        <v>1375</v>
      </c>
      <c r="B90" s="66" t="s">
        <v>171</v>
      </c>
      <c r="C90" s="66">
        <v>43782</v>
      </c>
      <c r="D90" s="66" t="s">
        <v>888</v>
      </c>
      <c r="E90" s="66"/>
      <c r="F90" s="197">
        <v>10200.959999999999</v>
      </c>
      <c r="G90" s="205" t="s">
        <v>1493</v>
      </c>
    </row>
    <row r="91" spans="1:7" x14ac:dyDescent="0.25">
      <c r="A91" s="265" t="s">
        <v>1375</v>
      </c>
      <c r="B91" s="66" t="s">
        <v>171</v>
      </c>
      <c r="C91" s="66">
        <v>43783</v>
      </c>
      <c r="D91" s="66" t="s">
        <v>1429</v>
      </c>
      <c r="E91" s="66"/>
      <c r="F91" s="197">
        <v>35000</v>
      </c>
      <c r="G91" s="205" t="s">
        <v>1494</v>
      </c>
    </row>
    <row r="92" spans="1:7" x14ac:dyDescent="0.25">
      <c r="A92" s="265" t="s">
        <v>1375</v>
      </c>
      <c r="B92" s="66" t="s">
        <v>171</v>
      </c>
      <c r="C92" s="66">
        <v>43784</v>
      </c>
      <c r="D92" s="66" t="s">
        <v>1430</v>
      </c>
      <c r="E92" s="66"/>
      <c r="F92" s="197">
        <v>11400</v>
      </c>
      <c r="G92" s="205" t="s">
        <v>1494</v>
      </c>
    </row>
    <row r="93" spans="1:7" x14ac:dyDescent="0.25">
      <c r="A93" s="265" t="s">
        <v>1375</v>
      </c>
      <c r="B93" s="66" t="s">
        <v>171</v>
      </c>
      <c r="C93" s="66">
        <v>43785</v>
      </c>
      <c r="D93" s="66" t="s">
        <v>1431</v>
      </c>
      <c r="E93" s="66"/>
      <c r="F93" s="197">
        <v>15000</v>
      </c>
      <c r="G93" s="205" t="s">
        <v>1494</v>
      </c>
    </row>
    <row r="94" spans="1:7" x14ac:dyDescent="0.25">
      <c r="A94" s="265" t="s">
        <v>1375</v>
      </c>
      <c r="B94" s="66" t="s">
        <v>171</v>
      </c>
      <c r="C94" s="66">
        <v>43786</v>
      </c>
      <c r="D94" s="66" t="s">
        <v>1432</v>
      </c>
      <c r="E94" s="66"/>
      <c r="F94" s="197">
        <v>13333.25</v>
      </c>
      <c r="G94" s="205" t="s">
        <v>1494</v>
      </c>
    </row>
    <row r="95" spans="1:7" x14ac:dyDescent="0.25">
      <c r="A95" s="265" t="s">
        <v>1375</v>
      </c>
      <c r="B95" s="66" t="s">
        <v>171</v>
      </c>
      <c r="C95" s="66">
        <v>43787</v>
      </c>
      <c r="D95" s="66" t="s">
        <v>1412</v>
      </c>
      <c r="E95" s="66"/>
      <c r="F95" s="197">
        <v>6460.57</v>
      </c>
      <c r="G95" s="205" t="s">
        <v>1494</v>
      </c>
    </row>
    <row r="96" spans="1:7" x14ac:dyDescent="0.25">
      <c r="A96" s="265" t="s">
        <v>1375</v>
      </c>
      <c r="B96" s="66" t="s">
        <v>171</v>
      </c>
      <c r="C96" s="66">
        <v>43788</v>
      </c>
      <c r="D96" s="66" t="s">
        <v>1337</v>
      </c>
      <c r="E96" s="66"/>
      <c r="F96" s="197">
        <v>10000</v>
      </c>
      <c r="G96" s="205" t="s">
        <v>1494</v>
      </c>
    </row>
    <row r="97" spans="1:7" x14ac:dyDescent="0.25">
      <c r="A97" s="265" t="s">
        <v>1375</v>
      </c>
      <c r="B97" s="66" t="s">
        <v>171</v>
      </c>
      <c r="C97" s="66">
        <v>43789</v>
      </c>
      <c r="D97" s="66" t="s">
        <v>1417</v>
      </c>
      <c r="E97" s="66"/>
      <c r="F97" s="197">
        <v>12000</v>
      </c>
      <c r="G97" s="205" t="s">
        <v>1494</v>
      </c>
    </row>
    <row r="98" spans="1:7" x14ac:dyDescent="0.25">
      <c r="A98" s="265" t="s">
        <v>1375</v>
      </c>
      <c r="B98" s="66" t="s">
        <v>171</v>
      </c>
      <c r="C98" s="66">
        <v>43790</v>
      </c>
      <c r="D98" s="66" t="s">
        <v>1341</v>
      </c>
      <c r="E98" s="66"/>
      <c r="F98" s="197">
        <v>10200.959999999999</v>
      </c>
      <c r="G98" s="205" t="s">
        <v>1494</v>
      </c>
    </row>
    <row r="99" spans="1:7" x14ac:dyDescent="0.25">
      <c r="A99" s="265" t="s">
        <v>1375</v>
      </c>
      <c r="B99" s="66" t="s">
        <v>171</v>
      </c>
      <c r="C99" s="66">
        <v>43791</v>
      </c>
      <c r="D99" s="66" t="s">
        <v>1339</v>
      </c>
      <c r="E99" s="66"/>
      <c r="F99" s="197">
        <v>10200.959999999999</v>
      </c>
      <c r="G99" s="205" t="s">
        <v>1494</v>
      </c>
    </row>
    <row r="100" spans="1:7" x14ac:dyDescent="0.25">
      <c r="A100" s="265" t="s">
        <v>1375</v>
      </c>
      <c r="B100" s="66" t="s">
        <v>171</v>
      </c>
      <c r="C100" s="66">
        <v>43792</v>
      </c>
      <c r="D100" s="66" t="s">
        <v>1257</v>
      </c>
      <c r="E100" s="66"/>
      <c r="F100" s="197">
        <v>5320</v>
      </c>
      <c r="G100" s="205" t="s">
        <v>765</v>
      </c>
    </row>
    <row r="101" spans="1:7" x14ac:dyDescent="0.25">
      <c r="A101" s="265" t="s">
        <v>1375</v>
      </c>
      <c r="B101" s="66" t="s">
        <v>171</v>
      </c>
      <c r="C101" s="66">
        <v>43793</v>
      </c>
      <c r="D101" s="66" t="s">
        <v>50</v>
      </c>
      <c r="E101" s="66"/>
      <c r="F101" s="197">
        <v>4025.42</v>
      </c>
      <c r="G101" s="205" t="s">
        <v>765</v>
      </c>
    </row>
    <row r="102" spans="1:7" x14ac:dyDescent="0.25">
      <c r="A102" s="265" t="s">
        <v>1475</v>
      </c>
      <c r="B102" s="66" t="s">
        <v>171</v>
      </c>
      <c r="C102" s="66">
        <v>43794</v>
      </c>
      <c r="D102" s="66" t="s">
        <v>1507</v>
      </c>
      <c r="E102" s="66"/>
      <c r="F102" s="197">
        <v>16224.09</v>
      </c>
      <c r="G102" s="205" t="s">
        <v>737</v>
      </c>
    </row>
    <row r="103" spans="1:7" x14ac:dyDescent="0.25">
      <c r="A103" s="266"/>
      <c r="B103" s="66"/>
      <c r="C103" s="66"/>
      <c r="D103" s="12" t="s">
        <v>77</v>
      </c>
      <c r="E103" s="66"/>
      <c r="F103" s="198">
        <f>SUM(F58:F102)</f>
        <v>731201.69999999984</v>
      </c>
      <c r="G103" s="205"/>
    </row>
    <row r="104" spans="1:7" x14ac:dyDescent="0.25">
      <c r="A104" s="266"/>
      <c r="B104" s="66"/>
      <c r="C104" s="66"/>
      <c r="D104" s="12" t="s">
        <v>65</v>
      </c>
      <c r="E104" s="66"/>
      <c r="F104" s="198">
        <f>+F103</f>
        <v>731201.69999999984</v>
      </c>
      <c r="G104" s="205"/>
    </row>
    <row r="105" spans="1:7" ht="15.75" thickBot="1" x14ac:dyDescent="0.3">
      <c r="A105" s="268"/>
      <c r="B105" s="66"/>
      <c r="C105" s="208"/>
      <c r="D105" s="209" t="s">
        <v>127</v>
      </c>
      <c r="E105" s="208"/>
      <c r="F105" s="219">
        <f>+F104</f>
        <v>731201.69999999984</v>
      </c>
      <c r="G105" s="210"/>
    </row>
    <row r="106" spans="1:7" ht="15.75" thickBot="1" x14ac:dyDescent="0.3">
      <c r="A106" s="220"/>
      <c r="B106" s="221"/>
      <c r="C106" s="221"/>
      <c r="D106" s="356" t="s">
        <v>72</v>
      </c>
      <c r="E106" s="221"/>
      <c r="F106" s="221"/>
      <c r="G106" s="211"/>
    </row>
    <row r="107" spans="1:7" x14ac:dyDescent="0.25">
      <c r="A107" s="223"/>
      <c r="B107" s="201"/>
      <c r="C107" s="201"/>
      <c r="D107" s="201"/>
      <c r="E107" s="201"/>
      <c r="F107" s="202">
        <v>0</v>
      </c>
      <c r="G107" s="203"/>
    </row>
    <row r="108" spans="1:7" ht="15.75" thickBot="1" x14ac:dyDescent="0.3">
      <c r="A108" s="342"/>
      <c r="B108" s="337"/>
      <c r="C108" s="337"/>
      <c r="D108" s="212" t="s">
        <v>60</v>
      </c>
      <c r="E108" s="337"/>
      <c r="F108" s="348"/>
      <c r="G108" s="341"/>
    </row>
    <row r="109" spans="1:7" ht="15.75" thickBot="1" x14ac:dyDescent="0.3">
      <c r="A109" s="207"/>
      <c r="B109" s="208"/>
      <c r="C109" s="208"/>
      <c r="D109" s="212"/>
      <c r="E109" s="208"/>
      <c r="F109" s="219">
        <v>0</v>
      </c>
      <c r="G109" s="210"/>
    </row>
    <row r="110" spans="1:7" ht="16.5" thickBot="1" x14ac:dyDescent="0.3">
      <c r="A110" s="220"/>
      <c r="B110" s="221"/>
      <c r="C110" s="221"/>
      <c r="D110" s="345" t="s">
        <v>71</v>
      </c>
      <c r="E110" s="221"/>
      <c r="F110" s="221"/>
      <c r="G110" s="211"/>
    </row>
    <row r="111" spans="1:7" s="1" customFormat="1" ht="14.25" customHeight="1" x14ac:dyDescent="0.25">
      <c r="A111" s="200">
        <v>44568</v>
      </c>
      <c r="B111" s="201" t="s">
        <v>20</v>
      </c>
      <c r="C111" s="201">
        <v>5319</v>
      </c>
      <c r="D111" s="201" t="s">
        <v>1378</v>
      </c>
      <c r="E111" s="201"/>
      <c r="F111" s="202">
        <v>7910</v>
      </c>
      <c r="G111" s="203" t="s">
        <v>1382</v>
      </c>
    </row>
    <row r="112" spans="1:7" x14ac:dyDescent="0.25">
      <c r="A112" s="204">
        <v>44568</v>
      </c>
      <c r="B112" s="66" t="s">
        <v>20</v>
      </c>
      <c r="C112" s="66">
        <v>5320</v>
      </c>
      <c r="D112" s="66" t="s">
        <v>1377</v>
      </c>
      <c r="E112" s="66"/>
      <c r="F112" s="197">
        <v>7910</v>
      </c>
      <c r="G112" s="205" t="s">
        <v>1382</v>
      </c>
    </row>
    <row r="113" spans="1:7" x14ac:dyDescent="0.25">
      <c r="A113" s="204">
        <v>44568</v>
      </c>
      <c r="B113" s="66" t="s">
        <v>20</v>
      </c>
      <c r="C113" s="66">
        <v>5321</v>
      </c>
      <c r="D113" s="66" t="s">
        <v>853</v>
      </c>
      <c r="E113" s="66"/>
      <c r="F113" s="197">
        <v>1750</v>
      </c>
      <c r="G113" s="205" t="s">
        <v>1381</v>
      </c>
    </row>
    <row r="114" spans="1:7" x14ac:dyDescent="0.25">
      <c r="A114" s="204">
        <v>44568</v>
      </c>
      <c r="B114" s="66" t="s">
        <v>20</v>
      </c>
      <c r="C114" s="66">
        <v>5322</v>
      </c>
      <c r="D114" s="66" t="s">
        <v>853</v>
      </c>
      <c r="E114" s="66"/>
      <c r="F114" s="197">
        <v>1750</v>
      </c>
      <c r="G114" s="205" t="s">
        <v>1383</v>
      </c>
    </row>
    <row r="115" spans="1:7" s="1" customFormat="1" ht="14.25" customHeight="1" x14ac:dyDescent="0.25">
      <c r="A115" s="204">
        <v>44568</v>
      </c>
      <c r="B115" s="66" t="s">
        <v>20</v>
      </c>
      <c r="C115" s="66">
        <v>5323</v>
      </c>
      <c r="D115" s="66" t="s">
        <v>1379</v>
      </c>
      <c r="E115" s="66"/>
      <c r="F115" s="197">
        <v>7910</v>
      </c>
      <c r="G115" s="205" t="s">
        <v>1384</v>
      </c>
    </row>
    <row r="116" spans="1:7" x14ac:dyDescent="0.25">
      <c r="A116" s="204">
        <v>44568</v>
      </c>
      <c r="B116" s="66" t="s">
        <v>20</v>
      </c>
      <c r="C116" s="66">
        <v>5324</v>
      </c>
      <c r="D116" s="66" t="s">
        <v>834</v>
      </c>
      <c r="E116" s="66"/>
      <c r="F116" s="197">
        <v>13500</v>
      </c>
      <c r="G116" s="205" t="s">
        <v>1380</v>
      </c>
    </row>
    <row r="117" spans="1:7" x14ac:dyDescent="0.25">
      <c r="A117" s="204">
        <v>44568</v>
      </c>
      <c r="B117" s="66" t="s">
        <v>20</v>
      </c>
      <c r="C117" s="66">
        <v>5325</v>
      </c>
      <c r="D117" s="66" t="s">
        <v>1385</v>
      </c>
      <c r="E117" s="66"/>
      <c r="F117" s="197">
        <v>6000</v>
      </c>
      <c r="G117" s="205" t="s">
        <v>1200</v>
      </c>
    </row>
    <row r="118" spans="1:7" x14ac:dyDescent="0.25">
      <c r="A118" s="204">
        <v>44568</v>
      </c>
      <c r="B118" s="66" t="s">
        <v>20</v>
      </c>
      <c r="C118" s="66">
        <v>5326</v>
      </c>
      <c r="D118" s="66" t="s">
        <v>289</v>
      </c>
      <c r="E118" s="66"/>
      <c r="F118" s="197">
        <v>13400</v>
      </c>
      <c r="G118" s="205" t="s">
        <v>1200</v>
      </c>
    </row>
    <row r="119" spans="1:7" x14ac:dyDescent="0.25">
      <c r="A119" s="204">
        <v>44568</v>
      </c>
      <c r="B119" s="66" t="s">
        <v>20</v>
      </c>
      <c r="C119" s="66">
        <v>5327</v>
      </c>
      <c r="D119" s="66" t="s">
        <v>289</v>
      </c>
      <c r="E119" s="66"/>
      <c r="F119" s="197">
        <v>35000</v>
      </c>
      <c r="G119" s="205" t="s">
        <v>1380</v>
      </c>
    </row>
    <row r="120" spans="1:7" x14ac:dyDescent="0.25">
      <c r="A120" s="204">
        <v>44568</v>
      </c>
      <c r="B120" s="66" t="s">
        <v>20</v>
      </c>
      <c r="C120" s="66">
        <v>5328</v>
      </c>
      <c r="D120" s="66" t="s">
        <v>742</v>
      </c>
      <c r="E120" s="66"/>
      <c r="F120" s="197">
        <v>45000</v>
      </c>
      <c r="G120" s="205" t="s">
        <v>1380</v>
      </c>
    </row>
    <row r="121" spans="1:7" x14ac:dyDescent="0.25">
      <c r="A121" s="204">
        <v>44568</v>
      </c>
      <c r="B121" s="66" t="s">
        <v>20</v>
      </c>
      <c r="C121" s="66">
        <v>5329</v>
      </c>
      <c r="D121" s="66" t="s">
        <v>1318</v>
      </c>
      <c r="E121" s="66"/>
      <c r="F121" s="197">
        <v>7600</v>
      </c>
      <c r="G121" s="205" t="s">
        <v>1384</v>
      </c>
    </row>
    <row r="122" spans="1:7" x14ac:dyDescent="0.25">
      <c r="A122" s="204">
        <v>44568</v>
      </c>
      <c r="B122" s="66" t="s">
        <v>20</v>
      </c>
      <c r="C122" s="66">
        <v>5330</v>
      </c>
      <c r="D122" s="66" t="s">
        <v>1386</v>
      </c>
      <c r="E122" s="66"/>
      <c r="F122" s="197">
        <v>5000</v>
      </c>
      <c r="G122" s="205" t="s">
        <v>1387</v>
      </c>
    </row>
    <row r="123" spans="1:7" x14ac:dyDescent="0.25">
      <c r="A123" s="204">
        <v>44568</v>
      </c>
      <c r="B123" s="66" t="s">
        <v>20</v>
      </c>
      <c r="C123" s="66">
        <v>5331</v>
      </c>
      <c r="D123" s="66" t="s">
        <v>1388</v>
      </c>
      <c r="E123" s="66"/>
      <c r="F123" s="197">
        <v>7605</v>
      </c>
      <c r="G123" s="205" t="s">
        <v>1389</v>
      </c>
    </row>
    <row r="124" spans="1:7" x14ac:dyDescent="0.25">
      <c r="A124" s="204">
        <v>44568</v>
      </c>
      <c r="B124" s="66" t="s">
        <v>20</v>
      </c>
      <c r="C124" s="66">
        <v>5332</v>
      </c>
      <c r="D124" s="66" t="s">
        <v>1388</v>
      </c>
      <c r="E124" s="66"/>
      <c r="F124" s="197">
        <v>7605</v>
      </c>
      <c r="G124" s="205" t="s">
        <v>1390</v>
      </c>
    </row>
    <row r="125" spans="1:7" x14ac:dyDescent="0.25">
      <c r="A125" s="204">
        <v>44568</v>
      </c>
      <c r="B125" s="66" t="s">
        <v>20</v>
      </c>
      <c r="C125" s="66">
        <v>5333</v>
      </c>
      <c r="D125" s="66" t="s">
        <v>52</v>
      </c>
      <c r="E125" s="66"/>
      <c r="F125" s="197">
        <v>2250</v>
      </c>
      <c r="G125" s="205" t="s">
        <v>1391</v>
      </c>
    </row>
    <row r="126" spans="1:7" x14ac:dyDescent="0.25">
      <c r="A126" s="204">
        <v>44568</v>
      </c>
      <c r="B126" s="66" t="s">
        <v>20</v>
      </c>
      <c r="C126" s="66">
        <v>5334</v>
      </c>
      <c r="D126" s="66" t="s">
        <v>1317</v>
      </c>
      <c r="E126" s="66"/>
      <c r="F126" s="197">
        <v>6650</v>
      </c>
      <c r="G126" s="205" t="s">
        <v>1392</v>
      </c>
    </row>
    <row r="127" spans="1:7" x14ac:dyDescent="0.25">
      <c r="A127" s="204">
        <v>44568</v>
      </c>
      <c r="B127" s="66" t="s">
        <v>20</v>
      </c>
      <c r="C127" s="66">
        <v>5335</v>
      </c>
      <c r="D127" s="66" t="s">
        <v>718</v>
      </c>
      <c r="E127" s="66"/>
      <c r="F127" s="197">
        <v>6334.47</v>
      </c>
      <c r="G127" s="205" t="s">
        <v>1393</v>
      </c>
    </row>
    <row r="128" spans="1:7" x14ac:dyDescent="0.25">
      <c r="A128" s="204">
        <v>44568</v>
      </c>
      <c r="B128" s="66" t="s">
        <v>20</v>
      </c>
      <c r="C128" s="66">
        <v>5336</v>
      </c>
      <c r="D128" s="66" t="s">
        <v>172</v>
      </c>
      <c r="E128" s="66"/>
      <c r="F128" s="197">
        <v>3750</v>
      </c>
      <c r="G128" s="205" t="s">
        <v>1391</v>
      </c>
    </row>
    <row r="129" spans="1:7" x14ac:dyDescent="0.25">
      <c r="A129" s="204">
        <v>44568</v>
      </c>
      <c r="B129" s="66" t="s">
        <v>20</v>
      </c>
      <c r="C129" s="66">
        <v>5337</v>
      </c>
      <c r="D129" s="66" t="s">
        <v>75</v>
      </c>
      <c r="E129" s="66"/>
      <c r="F129" s="197">
        <v>12350</v>
      </c>
      <c r="G129" s="205" t="s">
        <v>1394</v>
      </c>
    </row>
    <row r="130" spans="1:7" x14ac:dyDescent="0.25">
      <c r="A130" s="204">
        <v>44568</v>
      </c>
      <c r="B130" s="66" t="s">
        <v>20</v>
      </c>
      <c r="C130" s="66">
        <v>5338</v>
      </c>
      <c r="D130" s="66" t="s">
        <v>1395</v>
      </c>
      <c r="E130" s="66"/>
      <c r="F130" s="197">
        <v>12350</v>
      </c>
      <c r="G130" s="205" t="s">
        <v>1394</v>
      </c>
    </row>
    <row r="131" spans="1:7" x14ac:dyDescent="0.25">
      <c r="A131" s="204">
        <v>44568</v>
      </c>
      <c r="B131" s="66" t="s">
        <v>20</v>
      </c>
      <c r="C131" s="66">
        <v>5339</v>
      </c>
      <c r="D131" s="66" t="s">
        <v>1206</v>
      </c>
      <c r="E131" s="66"/>
      <c r="F131" s="197">
        <v>1900</v>
      </c>
      <c r="G131" s="205" t="s">
        <v>765</v>
      </c>
    </row>
    <row r="132" spans="1:7" x14ac:dyDescent="0.25">
      <c r="A132" s="204">
        <v>44568</v>
      </c>
      <c r="B132" s="66" t="s">
        <v>20</v>
      </c>
      <c r="C132" s="66">
        <v>5340</v>
      </c>
      <c r="D132" s="66" t="s">
        <v>1396</v>
      </c>
      <c r="E132" s="66"/>
      <c r="F132" s="197">
        <v>66352.2</v>
      </c>
      <c r="G132" s="205" t="s">
        <v>1397</v>
      </c>
    </row>
    <row r="133" spans="1:7" x14ac:dyDescent="0.25">
      <c r="A133" s="204">
        <v>44568</v>
      </c>
      <c r="B133" s="66" t="s">
        <v>20</v>
      </c>
      <c r="C133" s="66">
        <v>5341</v>
      </c>
      <c r="D133" s="66" t="s">
        <v>1398</v>
      </c>
      <c r="E133" s="66"/>
      <c r="F133" s="197">
        <v>9153</v>
      </c>
      <c r="G133" s="205" t="s">
        <v>765</v>
      </c>
    </row>
    <row r="134" spans="1:7" x14ac:dyDescent="0.25">
      <c r="A134" s="204">
        <v>44568</v>
      </c>
      <c r="B134" s="66" t="s">
        <v>20</v>
      </c>
      <c r="C134" s="66">
        <v>5342</v>
      </c>
      <c r="D134" s="66" t="s">
        <v>1399</v>
      </c>
      <c r="E134" s="66"/>
      <c r="F134" s="197">
        <v>2010</v>
      </c>
      <c r="G134" s="205" t="s">
        <v>1200</v>
      </c>
    </row>
    <row r="135" spans="1:7" x14ac:dyDescent="0.25">
      <c r="A135" s="204">
        <v>44658</v>
      </c>
      <c r="B135" s="66" t="s">
        <v>20</v>
      </c>
      <c r="C135" s="66">
        <v>5343</v>
      </c>
      <c r="D135" s="66" t="s">
        <v>1400</v>
      </c>
      <c r="E135" s="66"/>
      <c r="F135" s="322">
        <v>65550</v>
      </c>
      <c r="G135" s="205" t="s">
        <v>1401</v>
      </c>
    </row>
    <row r="136" spans="1:7" x14ac:dyDescent="0.25">
      <c r="A136" s="204">
        <v>44658</v>
      </c>
      <c r="B136" s="66" t="s">
        <v>20</v>
      </c>
      <c r="C136" s="66">
        <v>5344</v>
      </c>
      <c r="D136" s="66" t="s">
        <v>1402</v>
      </c>
      <c r="E136" s="66"/>
      <c r="F136" s="197">
        <v>3330</v>
      </c>
      <c r="G136" s="205" t="s">
        <v>765</v>
      </c>
    </row>
    <row r="137" spans="1:7" x14ac:dyDescent="0.25">
      <c r="A137" s="204">
        <v>44658</v>
      </c>
      <c r="B137" s="66" t="s">
        <v>20</v>
      </c>
      <c r="C137" s="270">
        <v>5345</v>
      </c>
      <c r="D137" s="66" t="s">
        <v>1402</v>
      </c>
      <c r="E137" s="66"/>
      <c r="F137" s="197">
        <v>55345.51</v>
      </c>
      <c r="G137" s="205" t="s">
        <v>1403</v>
      </c>
    </row>
    <row r="138" spans="1:7" x14ac:dyDescent="0.25">
      <c r="A138" s="204">
        <v>44658</v>
      </c>
      <c r="B138" s="66" t="s">
        <v>20</v>
      </c>
      <c r="C138" s="270">
        <v>5346</v>
      </c>
      <c r="D138" s="66" t="s">
        <v>1404</v>
      </c>
      <c r="E138" s="66"/>
      <c r="F138" s="197">
        <v>1000</v>
      </c>
      <c r="G138" s="205" t="s">
        <v>1405</v>
      </c>
    </row>
    <row r="139" spans="1:7" x14ac:dyDescent="0.25">
      <c r="A139" s="204">
        <v>44688</v>
      </c>
      <c r="B139" s="66" t="s">
        <v>20</v>
      </c>
      <c r="C139" s="270">
        <v>5347</v>
      </c>
      <c r="D139" s="66" t="s">
        <v>289</v>
      </c>
      <c r="E139" s="66"/>
      <c r="F139" s="197">
        <v>25000</v>
      </c>
      <c r="G139" s="205" t="s">
        <v>1405</v>
      </c>
    </row>
    <row r="140" spans="1:7" x14ac:dyDescent="0.25">
      <c r="A140" s="204">
        <v>44688</v>
      </c>
      <c r="B140" s="66" t="s">
        <v>20</v>
      </c>
      <c r="C140" s="270">
        <v>5348</v>
      </c>
      <c r="D140" s="66" t="s">
        <v>1406</v>
      </c>
      <c r="E140" s="66"/>
      <c r="F140" s="197">
        <v>25000</v>
      </c>
      <c r="G140" s="205" t="s">
        <v>1405</v>
      </c>
    </row>
    <row r="141" spans="1:7" x14ac:dyDescent="0.25">
      <c r="A141" s="204">
        <v>44688</v>
      </c>
      <c r="B141" s="66" t="s">
        <v>20</v>
      </c>
      <c r="C141" s="270">
        <v>5349</v>
      </c>
      <c r="D141" s="66" t="s">
        <v>1311</v>
      </c>
      <c r="E141" s="66"/>
      <c r="F141" s="197">
        <v>25000</v>
      </c>
      <c r="G141" s="205" t="s">
        <v>1405</v>
      </c>
    </row>
    <row r="142" spans="1:7" x14ac:dyDescent="0.25">
      <c r="A142" s="204">
        <v>44688</v>
      </c>
      <c r="B142" s="66" t="s">
        <v>20</v>
      </c>
      <c r="C142" s="270">
        <v>5350</v>
      </c>
      <c r="D142" s="66" t="s">
        <v>706</v>
      </c>
      <c r="E142" s="66"/>
      <c r="F142" s="197">
        <v>25000</v>
      </c>
      <c r="G142" s="205" t="s">
        <v>1405</v>
      </c>
    </row>
    <row r="143" spans="1:7" x14ac:dyDescent="0.25">
      <c r="A143" s="204">
        <v>44688</v>
      </c>
      <c r="B143" s="66" t="s">
        <v>20</v>
      </c>
      <c r="C143" s="270">
        <v>5351</v>
      </c>
      <c r="D143" s="66" t="s">
        <v>1407</v>
      </c>
      <c r="E143" s="66"/>
      <c r="F143" s="197">
        <v>25000</v>
      </c>
      <c r="G143" s="205" t="s">
        <v>1405</v>
      </c>
    </row>
    <row r="144" spans="1:7" x14ac:dyDescent="0.25">
      <c r="A144" s="265">
        <v>44688</v>
      </c>
      <c r="B144" s="66" t="s">
        <v>20</v>
      </c>
      <c r="C144" s="270">
        <v>5352</v>
      </c>
      <c r="D144" s="66" t="s">
        <v>251</v>
      </c>
      <c r="E144" s="66"/>
      <c r="F144" s="197">
        <v>25000</v>
      </c>
      <c r="G144" s="205" t="s">
        <v>1405</v>
      </c>
    </row>
    <row r="145" spans="1:7" x14ac:dyDescent="0.25">
      <c r="A145" s="265">
        <v>44688</v>
      </c>
      <c r="B145" s="66" t="s">
        <v>20</v>
      </c>
      <c r="C145" s="270">
        <v>5353</v>
      </c>
      <c r="D145" s="66" t="s">
        <v>1408</v>
      </c>
      <c r="E145" s="66"/>
      <c r="F145" s="197">
        <v>25000</v>
      </c>
      <c r="G145" s="205" t="s">
        <v>1405</v>
      </c>
    </row>
    <row r="146" spans="1:7" x14ac:dyDescent="0.25">
      <c r="A146" s="265">
        <v>44688</v>
      </c>
      <c r="B146" s="66" t="s">
        <v>20</v>
      </c>
      <c r="C146" s="270">
        <v>5354</v>
      </c>
      <c r="D146" s="66" t="s">
        <v>1409</v>
      </c>
      <c r="E146" s="66"/>
      <c r="F146" s="197">
        <v>25000</v>
      </c>
      <c r="G146" s="66" t="s">
        <v>1405</v>
      </c>
    </row>
    <row r="147" spans="1:7" x14ac:dyDescent="0.25">
      <c r="A147" s="265">
        <v>44688</v>
      </c>
      <c r="B147" s="66" t="s">
        <v>20</v>
      </c>
      <c r="C147" s="270">
        <v>5355</v>
      </c>
      <c r="D147" s="66" t="s">
        <v>742</v>
      </c>
      <c r="E147" s="66"/>
      <c r="F147" s="197">
        <v>25000</v>
      </c>
      <c r="G147" s="205" t="s">
        <v>1405</v>
      </c>
    </row>
    <row r="148" spans="1:7" x14ac:dyDescent="0.25">
      <c r="A148" s="265">
        <v>44872</v>
      </c>
      <c r="B148" s="66" t="s">
        <v>20</v>
      </c>
      <c r="C148" s="270">
        <v>5356</v>
      </c>
      <c r="D148" s="66" t="s">
        <v>1433</v>
      </c>
      <c r="E148" s="66"/>
      <c r="F148" s="197">
        <v>5000</v>
      </c>
      <c r="G148" s="205" t="s">
        <v>1434</v>
      </c>
    </row>
    <row r="149" spans="1:7" x14ac:dyDescent="0.25">
      <c r="A149" s="265">
        <v>44902</v>
      </c>
      <c r="B149" s="66" t="s">
        <v>20</v>
      </c>
      <c r="C149" s="270">
        <v>5357</v>
      </c>
      <c r="D149" s="66" t="s">
        <v>1435</v>
      </c>
      <c r="E149" s="66"/>
      <c r="F149" s="197">
        <v>27402.5</v>
      </c>
      <c r="G149" s="205" t="s">
        <v>765</v>
      </c>
    </row>
    <row r="150" spans="1:7" x14ac:dyDescent="0.25">
      <c r="A150" s="265">
        <v>44902</v>
      </c>
      <c r="B150" s="66" t="s">
        <v>20</v>
      </c>
      <c r="C150" s="270">
        <v>5358</v>
      </c>
      <c r="D150" s="66" t="s">
        <v>1436</v>
      </c>
      <c r="E150" s="66"/>
      <c r="F150" s="197">
        <v>2450</v>
      </c>
      <c r="G150" s="205" t="s">
        <v>83</v>
      </c>
    </row>
    <row r="151" spans="1:7" x14ac:dyDescent="0.25">
      <c r="A151" s="265">
        <v>44902</v>
      </c>
      <c r="B151" s="66" t="s">
        <v>20</v>
      </c>
      <c r="C151" s="270">
        <v>5359</v>
      </c>
      <c r="D151" s="66" t="s">
        <v>757</v>
      </c>
      <c r="E151" s="66"/>
      <c r="F151" s="197">
        <v>2815.38</v>
      </c>
      <c r="G151" s="205" t="s">
        <v>765</v>
      </c>
    </row>
    <row r="152" spans="1:7" x14ac:dyDescent="0.25">
      <c r="A152" s="265">
        <v>44902</v>
      </c>
      <c r="B152" s="66" t="s">
        <v>20</v>
      </c>
      <c r="C152" s="270">
        <v>5360</v>
      </c>
      <c r="D152" s="66" t="s">
        <v>98</v>
      </c>
      <c r="E152" s="66"/>
      <c r="F152" s="197">
        <v>8882.5</v>
      </c>
      <c r="G152" s="205" t="s">
        <v>765</v>
      </c>
    </row>
    <row r="153" spans="1:7" x14ac:dyDescent="0.25">
      <c r="A153" s="265">
        <v>44902</v>
      </c>
      <c r="B153" s="66" t="s">
        <v>20</v>
      </c>
      <c r="C153" s="270">
        <v>5361</v>
      </c>
      <c r="D153" s="66" t="s">
        <v>833</v>
      </c>
      <c r="E153" s="66"/>
      <c r="F153" s="197">
        <v>11590</v>
      </c>
      <c r="G153" s="205" t="s">
        <v>83</v>
      </c>
    </row>
    <row r="154" spans="1:7" x14ac:dyDescent="0.25">
      <c r="A154" s="265" t="s">
        <v>1368</v>
      </c>
      <c r="B154" s="66" t="s">
        <v>20</v>
      </c>
      <c r="C154" s="270">
        <v>5362</v>
      </c>
      <c r="D154" s="66" t="s">
        <v>1015</v>
      </c>
      <c r="E154" s="66"/>
      <c r="F154" s="197">
        <v>5000</v>
      </c>
      <c r="G154" s="205" t="s">
        <v>1434</v>
      </c>
    </row>
    <row r="155" spans="1:7" x14ac:dyDescent="0.25">
      <c r="A155" s="265" t="s">
        <v>1371</v>
      </c>
      <c r="B155" s="66" t="s">
        <v>20</v>
      </c>
      <c r="C155" s="270">
        <v>5363</v>
      </c>
      <c r="D155" s="66" t="s">
        <v>113</v>
      </c>
      <c r="E155" s="66"/>
      <c r="F155" s="197">
        <v>9530</v>
      </c>
      <c r="G155" s="205" t="s">
        <v>1437</v>
      </c>
    </row>
    <row r="156" spans="1:7" x14ac:dyDescent="0.25">
      <c r="A156" s="265" t="s">
        <v>1373</v>
      </c>
      <c r="B156" s="66" t="s">
        <v>20</v>
      </c>
      <c r="C156" s="270">
        <v>5364</v>
      </c>
      <c r="D156" s="66" t="s">
        <v>820</v>
      </c>
      <c r="E156" s="66"/>
      <c r="F156" s="197">
        <v>14250</v>
      </c>
      <c r="G156" s="205" t="s">
        <v>1438</v>
      </c>
    </row>
    <row r="157" spans="1:7" x14ac:dyDescent="0.25">
      <c r="A157" s="265" t="s">
        <v>1373</v>
      </c>
      <c r="B157" s="66" t="s">
        <v>20</v>
      </c>
      <c r="C157" s="270">
        <v>5365</v>
      </c>
      <c r="D157" s="66" t="s">
        <v>703</v>
      </c>
      <c r="E157" s="66"/>
      <c r="F157" s="197">
        <v>12350</v>
      </c>
      <c r="G157" s="205" t="s">
        <v>1438</v>
      </c>
    </row>
    <row r="158" spans="1:7" x14ac:dyDescent="0.25">
      <c r="A158" s="265" t="s">
        <v>1373</v>
      </c>
      <c r="B158" s="66" t="s">
        <v>20</v>
      </c>
      <c r="C158" s="270">
        <v>5366</v>
      </c>
      <c r="D158" s="66" t="s">
        <v>1439</v>
      </c>
      <c r="E158" s="66"/>
      <c r="F158" s="197">
        <v>12350</v>
      </c>
      <c r="G158" s="205" t="s">
        <v>1438</v>
      </c>
    </row>
    <row r="159" spans="1:7" x14ac:dyDescent="0.25">
      <c r="A159" s="265" t="s">
        <v>1373</v>
      </c>
      <c r="B159" s="66" t="s">
        <v>20</v>
      </c>
      <c r="C159" s="270">
        <v>5367</v>
      </c>
      <c r="D159" s="66" t="s">
        <v>817</v>
      </c>
      <c r="E159" s="66"/>
      <c r="F159" s="197">
        <v>11400</v>
      </c>
      <c r="G159" s="205" t="s">
        <v>1438</v>
      </c>
    </row>
    <row r="160" spans="1:7" x14ac:dyDescent="0.25">
      <c r="A160" s="265" t="s">
        <v>1373</v>
      </c>
      <c r="B160" s="66" t="s">
        <v>20</v>
      </c>
      <c r="C160" s="66">
        <v>5368</v>
      </c>
      <c r="D160" s="66" t="s">
        <v>99</v>
      </c>
      <c r="E160" s="66"/>
      <c r="F160" s="197">
        <v>11400</v>
      </c>
      <c r="G160" s="205" t="s">
        <v>1438</v>
      </c>
    </row>
    <row r="161" spans="1:7" x14ac:dyDescent="0.25">
      <c r="A161" s="265" t="s">
        <v>1373</v>
      </c>
      <c r="B161" s="66" t="s">
        <v>20</v>
      </c>
      <c r="C161" s="66">
        <v>5369</v>
      </c>
      <c r="D161" s="66" t="s">
        <v>1440</v>
      </c>
      <c r="E161" s="66"/>
      <c r="F161" s="197">
        <v>11400</v>
      </c>
      <c r="G161" s="205" t="s">
        <v>1438</v>
      </c>
    </row>
    <row r="162" spans="1:7" x14ac:dyDescent="0.25">
      <c r="A162" s="265" t="s">
        <v>1373</v>
      </c>
      <c r="B162" s="66" t="s">
        <v>20</v>
      </c>
      <c r="C162" s="66">
        <v>5370</v>
      </c>
      <c r="D162" s="66" t="s">
        <v>66</v>
      </c>
      <c r="E162" s="66"/>
      <c r="F162" s="197">
        <v>17100</v>
      </c>
      <c r="G162" s="205" t="s">
        <v>1441</v>
      </c>
    </row>
    <row r="163" spans="1:7" x14ac:dyDescent="0.25">
      <c r="A163" s="265" t="s">
        <v>1373</v>
      </c>
      <c r="B163" s="66" t="s">
        <v>20</v>
      </c>
      <c r="C163" s="66">
        <v>5371</v>
      </c>
      <c r="D163" s="66" t="s">
        <v>700</v>
      </c>
      <c r="E163" s="66"/>
      <c r="F163" s="197">
        <v>14250</v>
      </c>
      <c r="G163" s="205" t="s">
        <v>1442</v>
      </c>
    </row>
    <row r="164" spans="1:7" x14ac:dyDescent="0.25">
      <c r="A164" s="265" t="s">
        <v>1373</v>
      </c>
      <c r="B164" s="66" t="s">
        <v>20</v>
      </c>
      <c r="C164" s="66">
        <v>5372</v>
      </c>
      <c r="D164" s="66" t="s">
        <v>824</v>
      </c>
      <c r="E164" s="66"/>
      <c r="F164" s="197">
        <v>8075</v>
      </c>
      <c r="G164" s="205" t="s">
        <v>1443</v>
      </c>
    </row>
    <row r="165" spans="1:7" x14ac:dyDescent="0.25">
      <c r="A165" s="265" t="s">
        <v>1373</v>
      </c>
      <c r="B165" s="66" t="s">
        <v>20</v>
      </c>
      <c r="C165" s="66">
        <v>5373</v>
      </c>
      <c r="D165" s="66" t="s">
        <v>1444</v>
      </c>
      <c r="E165" s="66"/>
      <c r="F165" s="197">
        <v>7600</v>
      </c>
      <c r="G165" s="205" t="s">
        <v>1443</v>
      </c>
    </row>
    <row r="166" spans="1:7" x14ac:dyDescent="0.25">
      <c r="A166" s="265" t="s">
        <v>1373</v>
      </c>
      <c r="B166" s="66" t="s">
        <v>20</v>
      </c>
      <c r="C166" s="66">
        <v>5374</v>
      </c>
      <c r="D166" s="66" t="s">
        <v>1501</v>
      </c>
      <c r="E166" s="66"/>
      <c r="F166" s="197">
        <v>15200</v>
      </c>
      <c r="G166" s="205" t="s">
        <v>1442</v>
      </c>
    </row>
    <row r="167" spans="1:7" x14ac:dyDescent="0.25">
      <c r="A167" s="265" t="s">
        <v>1373</v>
      </c>
      <c r="B167" s="66" t="s">
        <v>20</v>
      </c>
      <c r="C167" s="66">
        <v>5375</v>
      </c>
      <c r="D167" s="66" t="s">
        <v>79</v>
      </c>
      <c r="E167" s="66"/>
      <c r="F167" s="197">
        <v>12350</v>
      </c>
      <c r="G167" s="205" t="s">
        <v>1442</v>
      </c>
    </row>
    <row r="168" spans="1:7" x14ac:dyDescent="0.25">
      <c r="A168" s="265" t="s">
        <v>1373</v>
      </c>
      <c r="B168" s="66" t="s">
        <v>20</v>
      </c>
      <c r="C168" s="66">
        <v>5376</v>
      </c>
      <c r="D168" s="66" t="s">
        <v>1445</v>
      </c>
      <c r="E168" s="66"/>
      <c r="F168" s="197">
        <v>14250</v>
      </c>
      <c r="G168" s="205" t="s">
        <v>1442</v>
      </c>
    </row>
    <row r="169" spans="1:7" x14ac:dyDescent="0.25">
      <c r="A169" s="265" t="s">
        <v>1373</v>
      </c>
      <c r="B169" s="66" t="s">
        <v>20</v>
      </c>
      <c r="C169" s="66">
        <v>5377</v>
      </c>
      <c r="D169" s="66" t="s">
        <v>1446</v>
      </c>
      <c r="E169" s="66"/>
      <c r="F169" s="197">
        <v>12350</v>
      </c>
      <c r="G169" s="205" t="s">
        <v>1442</v>
      </c>
    </row>
    <row r="170" spans="1:7" x14ac:dyDescent="0.25">
      <c r="A170" s="265" t="s">
        <v>1373</v>
      </c>
      <c r="B170" s="66" t="s">
        <v>20</v>
      </c>
      <c r="C170" s="66">
        <v>5378</v>
      </c>
      <c r="D170" s="66" t="s">
        <v>822</v>
      </c>
      <c r="E170" s="66"/>
      <c r="F170" s="197">
        <v>42750</v>
      </c>
      <c r="G170" s="205" t="s">
        <v>1442</v>
      </c>
    </row>
    <row r="171" spans="1:7" x14ac:dyDescent="0.25">
      <c r="A171" s="265" t="s">
        <v>1373</v>
      </c>
      <c r="B171" s="66" t="s">
        <v>20</v>
      </c>
      <c r="C171" s="66">
        <v>5379</v>
      </c>
      <c r="D171" s="66" t="s">
        <v>979</v>
      </c>
      <c r="E171" s="66"/>
      <c r="F171" s="197">
        <v>33250</v>
      </c>
      <c r="G171" s="205" t="s">
        <v>1442</v>
      </c>
    </row>
    <row r="172" spans="1:7" x14ac:dyDescent="0.25">
      <c r="A172" s="265" t="s">
        <v>1373</v>
      </c>
      <c r="B172" s="66" t="s">
        <v>20</v>
      </c>
      <c r="C172" s="66">
        <v>5380</v>
      </c>
      <c r="D172" s="66" t="s">
        <v>883</v>
      </c>
      <c r="E172" s="66"/>
      <c r="F172" s="197">
        <v>42750</v>
      </c>
      <c r="G172" s="205" t="s">
        <v>1442</v>
      </c>
    </row>
    <row r="173" spans="1:7" x14ac:dyDescent="0.25">
      <c r="A173" s="265" t="s">
        <v>1373</v>
      </c>
      <c r="B173" s="66" t="s">
        <v>20</v>
      </c>
      <c r="C173" s="66">
        <v>5381</v>
      </c>
      <c r="D173" s="66" t="s">
        <v>1318</v>
      </c>
      <c r="E173" s="66"/>
      <c r="F173" s="197">
        <v>7600</v>
      </c>
      <c r="G173" s="205" t="s">
        <v>1447</v>
      </c>
    </row>
    <row r="174" spans="1:7" x14ac:dyDescent="0.25">
      <c r="A174" s="265" t="s">
        <v>1373</v>
      </c>
      <c r="B174" s="66" t="s">
        <v>20</v>
      </c>
      <c r="C174" s="66">
        <v>5382</v>
      </c>
      <c r="D174" s="66" t="s">
        <v>350</v>
      </c>
      <c r="E174" s="66"/>
      <c r="F174" s="197">
        <v>14250</v>
      </c>
      <c r="G174" s="205" t="s">
        <v>1448</v>
      </c>
    </row>
    <row r="175" spans="1:7" x14ac:dyDescent="0.25">
      <c r="A175" s="265" t="s">
        <v>1373</v>
      </c>
      <c r="B175" s="66" t="s">
        <v>20</v>
      </c>
      <c r="C175" s="66">
        <v>5383</v>
      </c>
      <c r="D175" s="66" t="s">
        <v>241</v>
      </c>
      <c r="E175" s="66"/>
      <c r="F175" s="197">
        <v>14250</v>
      </c>
      <c r="G175" s="205" t="s">
        <v>1442</v>
      </c>
    </row>
    <row r="176" spans="1:7" x14ac:dyDescent="0.25">
      <c r="A176" s="265" t="s">
        <v>1373</v>
      </c>
      <c r="B176" s="66" t="s">
        <v>20</v>
      </c>
      <c r="C176" s="66">
        <v>5384</v>
      </c>
      <c r="D176" s="66" t="s">
        <v>1317</v>
      </c>
      <c r="E176" s="66"/>
      <c r="F176" s="197">
        <v>6650</v>
      </c>
      <c r="G176" s="205" t="s">
        <v>1442</v>
      </c>
    </row>
    <row r="177" spans="1:7" x14ac:dyDescent="0.25">
      <c r="A177" s="265" t="s">
        <v>1373</v>
      </c>
      <c r="B177" s="66" t="s">
        <v>20</v>
      </c>
      <c r="C177" s="66">
        <v>5385</v>
      </c>
      <c r="D177" s="66" t="s">
        <v>1195</v>
      </c>
      <c r="E177" s="66"/>
      <c r="F177" s="197">
        <v>33176.1</v>
      </c>
      <c r="G177" s="205" t="s">
        <v>1449</v>
      </c>
    </row>
    <row r="178" spans="1:7" x14ac:dyDescent="0.25">
      <c r="A178" s="265" t="s">
        <v>1373</v>
      </c>
      <c r="B178" s="66" t="s">
        <v>20</v>
      </c>
      <c r="C178" s="66">
        <v>5386</v>
      </c>
      <c r="D178" s="66" t="s">
        <v>1195</v>
      </c>
      <c r="E178" s="66"/>
      <c r="F178" s="197">
        <v>55345.51</v>
      </c>
      <c r="G178" s="205" t="s">
        <v>1450</v>
      </c>
    </row>
    <row r="179" spans="1:7" x14ac:dyDescent="0.25">
      <c r="A179" s="265" t="s">
        <v>1373</v>
      </c>
      <c r="B179" s="66" t="s">
        <v>20</v>
      </c>
      <c r="C179" s="66">
        <v>5387</v>
      </c>
      <c r="D179" s="66" t="s">
        <v>238</v>
      </c>
      <c r="E179" s="66"/>
      <c r="F179" s="197">
        <v>42750</v>
      </c>
      <c r="G179" s="205" t="s">
        <v>1442</v>
      </c>
    </row>
    <row r="180" spans="1:7" x14ac:dyDescent="0.25">
      <c r="A180" s="265" t="s">
        <v>1373</v>
      </c>
      <c r="B180" s="66" t="s">
        <v>20</v>
      </c>
      <c r="C180" s="66">
        <v>5388</v>
      </c>
      <c r="D180" s="66" t="s">
        <v>75</v>
      </c>
      <c r="E180" s="66"/>
      <c r="F180" s="197">
        <v>12350</v>
      </c>
      <c r="G180" s="205" t="s">
        <v>1442</v>
      </c>
    </row>
    <row r="181" spans="1:7" x14ac:dyDescent="0.25">
      <c r="A181" s="265" t="s">
        <v>1373</v>
      </c>
      <c r="B181" s="66" t="s">
        <v>20</v>
      </c>
      <c r="C181" s="270" t="s">
        <v>1451</v>
      </c>
      <c r="D181" s="66" t="s">
        <v>1379</v>
      </c>
      <c r="E181" s="66"/>
      <c r="F181" s="197">
        <v>7910</v>
      </c>
      <c r="G181" s="205" t="s">
        <v>1452</v>
      </c>
    </row>
    <row r="182" spans="1:7" x14ac:dyDescent="0.25">
      <c r="A182" s="265" t="s">
        <v>1374</v>
      </c>
      <c r="B182" s="66" t="s">
        <v>20</v>
      </c>
      <c r="C182" s="66">
        <v>5389</v>
      </c>
      <c r="D182" s="66" t="s">
        <v>155</v>
      </c>
      <c r="E182" s="66"/>
      <c r="F182" s="197">
        <v>87495</v>
      </c>
      <c r="G182" s="205" t="s">
        <v>765</v>
      </c>
    </row>
    <row r="183" spans="1:7" x14ac:dyDescent="0.25">
      <c r="A183" s="265" t="s">
        <v>1374</v>
      </c>
      <c r="B183" s="66" t="s">
        <v>20</v>
      </c>
      <c r="C183" s="66">
        <v>5390</v>
      </c>
      <c r="D183" s="66" t="s">
        <v>155</v>
      </c>
      <c r="E183" s="66"/>
      <c r="F183" s="197">
        <v>59090</v>
      </c>
      <c r="G183" s="205" t="s">
        <v>765</v>
      </c>
    </row>
    <row r="184" spans="1:7" x14ac:dyDescent="0.25">
      <c r="A184" s="265" t="s">
        <v>1374</v>
      </c>
      <c r="B184" s="66" t="s">
        <v>20</v>
      </c>
      <c r="C184" s="66">
        <v>5391</v>
      </c>
      <c r="D184" s="66" t="s">
        <v>987</v>
      </c>
      <c r="E184" s="66"/>
      <c r="F184" s="197">
        <v>45642.75</v>
      </c>
      <c r="G184" s="205" t="s">
        <v>765</v>
      </c>
    </row>
    <row r="185" spans="1:7" x14ac:dyDescent="0.25">
      <c r="A185" s="265" t="s">
        <v>1374</v>
      </c>
      <c r="B185" s="66" t="s">
        <v>20</v>
      </c>
      <c r="C185" s="66">
        <v>5392</v>
      </c>
      <c r="D185" s="66" t="s">
        <v>987</v>
      </c>
      <c r="E185" s="66"/>
      <c r="F185" s="197">
        <v>49428.5</v>
      </c>
      <c r="G185" s="205" t="s">
        <v>765</v>
      </c>
    </row>
    <row r="186" spans="1:7" x14ac:dyDescent="0.25">
      <c r="A186" s="265" t="s">
        <v>1374</v>
      </c>
      <c r="B186" s="66" t="s">
        <v>20</v>
      </c>
      <c r="C186" s="66">
        <v>5393</v>
      </c>
      <c r="D186" s="66" t="s">
        <v>718</v>
      </c>
      <c r="E186" s="66"/>
      <c r="F186" s="197">
        <v>2305.1999999999998</v>
      </c>
      <c r="G186" s="205" t="s">
        <v>765</v>
      </c>
    </row>
    <row r="187" spans="1:7" x14ac:dyDescent="0.25">
      <c r="A187" s="265" t="s">
        <v>1374</v>
      </c>
      <c r="B187" s="66" t="s">
        <v>20</v>
      </c>
      <c r="C187" s="66">
        <v>5394</v>
      </c>
      <c r="D187" s="66" t="s">
        <v>1435</v>
      </c>
      <c r="E187" s="66"/>
      <c r="F187" s="197">
        <v>47234</v>
      </c>
      <c r="G187" s="205" t="s">
        <v>765</v>
      </c>
    </row>
    <row r="188" spans="1:7" x14ac:dyDescent="0.25">
      <c r="A188" s="265" t="s">
        <v>1374</v>
      </c>
      <c r="B188" s="66" t="s">
        <v>20</v>
      </c>
      <c r="C188" s="66">
        <v>5395</v>
      </c>
      <c r="D188" s="66" t="s">
        <v>279</v>
      </c>
      <c r="E188" s="66"/>
      <c r="F188" s="197">
        <v>76086.740000000005</v>
      </c>
      <c r="G188" s="205" t="s">
        <v>765</v>
      </c>
    </row>
    <row r="189" spans="1:7" x14ac:dyDescent="0.25">
      <c r="A189" s="265" t="s">
        <v>1374</v>
      </c>
      <c r="B189" s="66" t="s">
        <v>20</v>
      </c>
      <c r="C189" s="66">
        <v>5396</v>
      </c>
      <c r="D189" s="66" t="s">
        <v>1506</v>
      </c>
      <c r="E189" s="66"/>
      <c r="F189" s="197">
        <v>13300</v>
      </c>
      <c r="G189" s="205" t="s">
        <v>1442</v>
      </c>
    </row>
    <row r="190" spans="1:7" x14ac:dyDescent="0.25">
      <c r="A190" s="265" t="s">
        <v>1374</v>
      </c>
      <c r="B190" s="66" t="s">
        <v>20</v>
      </c>
      <c r="C190" s="66">
        <v>5397</v>
      </c>
      <c r="D190" s="66" t="s">
        <v>764</v>
      </c>
      <c r="E190" s="66"/>
      <c r="F190" s="197">
        <v>78897.5</v>
      </c>
      <c r="G190" s="205" t="s">
        <v>765</v>
      </c>
    </row>
    <row r="191" spans="1:7" x14ac:dyDescent="0.25">
      <c r="A191" s="265" t="s">
        <v>1374</v>
      </c>
      <c r="B191" s="66" t="s">
        <v>20</v>
      </c>
      <c r="C191" s="66">
        <v>5398</v>
      </c>
      <c r="D191" s="66" t="s">
        <v>764</v>
      </c>
      <c r="E191" s="66"/>
      <c r="F191" s="197">
        <v>165358.9</v>
      </c>
      <c r="G191" s="205" t="s">
        <v>765</v>
      </c>
    </row>
    <row r="192" spans="1:7" x14ac:dyDescent="0.25">
      <c r="A192" s="265" t="s">
        <v>1374</v>
      </c>
      <c r="B192" s="66" t="s">
        <v>20</v>
      </c>
      <c r="C192" s="66">
        <v>5399</v>
      </c>
      <c r="D192" s="66" t="s">
        <v>764</v>
      </c>
      <c r="E192" s="66"/>
      <c r="F192" s="197">
        <v>163161.66</v>
      </c>
      <c r="G192" s="205" t="s">
        <v>765</v>
      </c>
    </row>
    <row r="193" spans="1:10" x14ac:dyDescent="0.25">
      <c r="A193" s="265" t="s">
        <v>1374</v>
      </c>
      <c r="B193" s="66" t="s">
        <v>20</v>
      </c>
      <c r="C193" s="66">
        <v>5400</v>
      </c>
      <c r="D193" s="66" t="s">
        <v>764</v>
      </c>
      <c r="E193" s="66"/>
      <c r="F193" s="197">
        <v>164566.04</v>
      </c>
      <c r="G193" s="205" t="s">
        <v>765</v>
      </c>
    </row>
    <row r="194" spans="1:10" x14ac:dyDescent="0.25">
      <c r="A194" s="265" t="s">
        <v>1475</v>
      </c>
      <c r="B194" s="66" t="s">
        <v>20</v>
      </c>
      <c r="C194" s="66">
        <v>5401</v>
      </c>
      <c r="D194" s="66" t="s">
        <v>742</v>
      </c>
      <c r="E194" s="66"/>
      <c r="F194" s="197">
        <v>45000</v>
      </c>
      <c r="G194" s="205" t="s">
        <v>1495</v>
      </c>
    </row>
    <row r="195" spans="1:10" x14ac:dyDescent="0.25">
      <c r="A195" s="265" t="s">
        <v>1475</v>
      </c>
      <c r="B195" s="66" t="s">
        <v>20</v>
      </c>
      <c r="C195" s="66">
        <v>5402</v>
      </c>
      <c r="D195" s="66" t="s">
        <v>853</v>
      </c>
      <c r="E195" s="66"/>
      <c r="F195" s="197">
        <v>1750</v>
      </c>
      <c r="G195" s="205" t="s">
        <v>1496</v>
      </c>
    </row>
    <row r="196" spans="1:10" x14ac:dyDescent="0.25">
      <c r="A196" s="265" t="s">
        <v>1475</v>
      </c>
      <c r="B196" s="66" t="s">
        <v>20</v>
      </c>
      <c r="C196" s="66">
        <v>5403</v>
      </c>
      <c r="D196" s="66" t="s">
        <v>853</v>
      </c>
      <c r="E196" s="66"/>
      <c r="F196" s="197">
        <v>1750</v>
      </c>
      <c r="G196" s="205" t="s">
        <v>1496</v>
      </c>
    </row>
    <row r="197" spans="1:10" x14ac:dyDescent="0.25">
      <c r="A197" s="265" t="s">
        <v>1475</v>
      </c>
      <c r="B197" s="66" t="s">
        <v>20</v>
      </c>
      <c r="C197" s="66">
        <v>5404</v>
      </c>
      <c r="D197" s="66" t="s">
        <v>289</v>
      </c>
      <c r="E197" s="66"/>
      <c r="F197" s="197">
        <v>35000</v>
      </c>
      <c r="G197" s="205" t="s">
        <v>1497</v>
      </c>
    </row>
    <row r="198" spans="1:10" x14ac:dyDescent="0.25">
      <c r="A198" s="265" t="s">
        <v>1475</v>
      </c>
      <c r="B198" s="66" t="s">
        <v>20</v>
      </c>
      <c r="C198" s="66">
        <v>5405</v>
      </c>
      <c r="D198" s="66" t="s">
        <v>1080</v>
      </c>
      <c r="E198" s="66"/>
      <c r="F198" s="197">
        <v>25000</v>
      </c>
      <c r="G198" s="205" t="s">
        <v>1498</v>
      </c>
    </row>
    <row r="199" spans="1:10" x14ac:dyDescent="0.25">
      <c r="A199" s="265" t="s">
        <v>1475</v>
      </c>
      <c r="B199" s="66" t="s">
        <v>20</v>
      </c>
      <c r="C199" s="66">
        <v>5406</v>
      </c>
      <c r="D199" s="66" t="s">
        <v>742</v>
      </c>
      <c r="E199" s="66"/>
      <c r="F199" s="197">
        <v>25000</v>
      </c>
      <c r="G199" s="205" t="s">
        <v>1498</v>
      </c>
    </row>
    <row r="200" spans="1:10" x14ac:dyDescent="0.25">
      <c r="A200" s="265" t="s">
        <v>1475</v>
      </c>
      <c r="B200" s="66" t="s">
        <v>20</v>
      </c>
      <c r="C200" s="66">
        <v>5407</v>
      </c>
      <c r="D200" s="66" t="s">
        <v>1499</v>
      </c>
      <c r="E200" s="66"/>
      <c r="F200" s="197">
        <v>25000</v>
      </c>
      <c r="G200" s="205" t="s">
        <v>1498</v>
      </c>
      <c r="J200" s="138"/>
    </row>
    <row r="201" spans="1:10" x14ac:dyDescent="0.25">
      <c r="A201" s="265" t="s">
        <v>1475</v>
      </c>
      <c r="B201" s="66" t="s">
        <v>20</v>
      </c>
      <c r="C201" s="66">
        <v>5408</v>
      </c>
      <c r="D201" s="66" t="s">
        <v>706</v>
      </c>
      <c r="E201" s="66"/>
      <c r="F201" s="197">
        <v>25000</v>
      </c>
      <c r="G201" s="205" t="s">
        <v>1498</v>
      </c>
      <c r="J201" s="138"/>
    </row>
    <row r="202" spans="1:10" x14ac:dyDescent="0.25">
      <c r="A202" s="265" t="s">
        <v>1475</v>
      </c>
      <c r="B202" s="66" t="s">
        <v>20</v>
      </c>
      <c r="C202" s="66">
        <v>5409</v>
      </c>
      <c r="D202" s="66" t="s">
        <v>748</v>
      </c>
      <c r="E202" s="66"/>
      <c r="F202" s="197">
        <v>25000</v>
      </c>
      <c r="G202" s="205" t="s">
        <v>1498</v>
      </c>
      <c r="J202" s="138"/>
    </row>
    <row r="203" spans="1:10" x14ac:dyDescent="0.25">
      <c r="A203" s="265" t="s">
        <v>1475</v>
      </c>
      <c r="B203" s="66" t="s">
        <v>20</v>
      </c>
      <c r="C203" s="66">
        <v>5410</v>
      </c>
      <c r="D203" s="66" t="s">
        <v>193</v>
      </c>
      <c r="E203" s="66"/>
      <c r="F203" s="197">
        <v>1000</v>
      </c>
      <c r="G203" s="205" t="s">
        <v>1498</v>
      </c>
      <c r="J203" s="138"/>
    </row>
    <row r="204" spans="1:10" x14ac:dyDescent="0.25">
      <c r="A204" s="265" t="s">
        <v>1475</v>
      </c>
      <c r="B204" s="66" t="s">
        <v>20</v>
      </c>
      <c r="C204" s="66">
        <v>5411</v>
      </c>
      <c r="D204" s="66" t="s">
        <v>1500</v>
      </c>
      <c r="E204" s="66"/>
      <c r="F204" s="197">
        <v>25000</v>
      </c>
      <c r="G204" s="205" t="s">
        <v>1498</v>
      </c>
      <c r="J204" s="138"/>
    </row>
    <row r="205" spans="1:10" x14ac:dyDescent="0.25">
      <c r="A205" s="265" t="s">
        <v>1475</v>
      </c>
      <c r="B205" s="66" t="s">
        <v>20</v>
      </c>
      <c r="C205" s="66">
        <v>5412</v>
      </c>
      <c r="D205" s="66" t="s">
        <v>1315</v>
      </c>
      <c r="E205" s="66"/>
      <c r="F205" s="197">
        <v>25000</v>
      </c>
      <c r="G205" s="205" t="s">
        <v>1498</v>
      </c>
      <c r="J205" s="138"/>
    </row>
    <row r="206" spans="1:10" x14ac:dyDescent="0.25">
      <c r="A206" s="265" t="s">
        <v>1475</v>
      </c>
      <c r="B206" s="66" t="s">
        <v>20</v>
      </c>
      <c r="C206" s="66">
        <v>5413</v>
      </c>
      <c r="D206" s="66" t="s">
        <v>1408</v>
      </c>
      <c r="E206" s="66"/>
      <c r="F206" s="197">
        <v>25000</v>
      </c>
      <c r="G206" s="205" t="s">
        <v>1498</v>
      </c>
      <c r="J206" s="138"/>
    </row>
    <row r="207" spans="1:10" x14ac:dyDescent="0.25">
      <c r="A207" s="265" t="s">
        <v>1475</v>
      </c>
      <c r="B207" s="66" t="s">
        <v>20</v>
      </c>
      <c r="C207" s="66">
        <v>5414</v>
      </c>
      <c r="D207" s="66" t="s">
        <v>985</v>
      </c>
      <c r="E207" s="66"/>
      <c r="F207" s="197">
        <v>25000</v>
      </c>
      <c r="G207" s="205" t="s">
        <v>1498</v>
      </c>
      <c r="J207" s="138"/>
    </row>
    <row r="208" spans="1:10" x14ac:dyDescent="0.25">
      <c r="A208" s="265" t="s">
        <v>1475</v>
      </c>
      <c r="B208" s="66" t="s">
        <v>20</v>
      </c>
      <c r="C208" s="66">
        <v>5415</v>
      </c>
      <c r="D208" s="66" t="s">
        <v>757</v>
      </c>
      <c r="E208" s="66"/>
      <c r="F208" s="197">
        <v>248.98</v>
      </c>
      <c r="G208" s="205" t="s">
        <v>765</v>
      </c>
      <c r="J208" s="138"/>
    </row>
    <row r="209" spans="1:10" x14ac:dyDescent="0.25">
      <c r="A209" s="265" t="s">
        <v>1475</v>
      </c>
      <c r="B209" s="66" t="s">
        <v>20</v>
      </c>
      <c r="C209" s="66">
        <v>5416</v>
      </c>
      <c r="D209" s="66" t="s">
        <v>1501</v>
      </c>
      <c r="E209" s="66"/>
      <c r="F209" s="197">
        <v>1750</v>
      </c>
      <c r="G209" s="205" t="s">
        <v>83</v>
      </c>
      <c r="J209" s="138"/>
    </row>
    <row r="210" spans="1:10" x14ac:dyDescent="0.25">
      <c r="A210" s="265" t="s">
        <v>1475</v>
      </c>
      <c r="B210" s="66" t="s">
        <v>20</v>
      </c>
      <c r="C210" s="66">
        <v>5417</v>
      </c>
      <c r="D210" s="66" t="s">
        <v>1274</v>
      </c>
      <c r="E210" s="66"/>
      <c r="F210" s="197">
        <v>2850</v>
      </c>
      <c r="G210" s="205" t="s">
        <v>83</v>
      </c>
      <c r="J210" s="138"/>
    </row>
    <row r="211" spans="1:10" x14ac:dyDescent="0.25">
      <c r="A211" s="265" t="s">
        <v>1475</v>
      </c>
      <c r="B211" s="66" t="s">
        <v>20</v>
      </c>
      <c r="C211" s="66">
        <v>5418</v>
      </c>
      <c r="D211" s="66" t="s">
        <v>1069</v>
      </c>
      <c r="E211" s="66"/>
      <c r="F211" s="197">
        <v>13500</v>
      </c>
      <c r="G211" s="205" t="s">
        <v>83</v>
      </c>
      <c r="J211" s="138"/>
    </row>
    <row r="212" spans="1:10" x14ac:dyDescent="0.25">
      <c r="A212" s="265" t="s">
        <v>1475</v>
      </c>
      <c r="B212" s="66" t="s">
        <v>20</v>
      </c>
      <c r="C212" s="66">
        <v>5419</v>
      </c>
      <c r="D212" s="66" t="s">
        <v>172</v>
      </c>
      <c r="E212" s="66"/>
      <c r="F212" s="197">
        <v>3900</v>
      </c>
      <c r="G212" s="205" t="s">
        <v>1502</v>
      </c>
      <c r="J212" s="138"/>
    </row>
    <row r="213" spans="1:10" x14ac:dyDescent="0.25">
      <c r="A213" s="265" t="s">
        <v>1475</v>
      </c>
      <c r="B213" s="66" t="s">
        <v>20</v>
      </c>
      <c r="C213" s="66">
        <v>5420</v>
      </c>
      <c r="D213" s="66" t="s">
        <v>52</v>
      </c>
      <c r="E213" s="66"/>
      <c r="F213" s="197">
        <v>3900</v>
      </c>
      <c r="G213" s="205" t="s">
        <v>1502</v>
      </c>
      <c r="J213" s="138"/>
    </row>
    <row r="214" spans="1:10" x14ac:dyDescent="0.25">
      <c r="A214" s="265" t="s">
        <v>1475</v>
      </c>
      <c r="B214" s="66" t="s">
        <v>20</v>
      </c>
      <c r="C214" s="66">
        <v>5421</v>
      </c>
      <c r="D214" s="66" t="s">
        <v>54</v>
      </c>
      <c r="E214" s="66"/>
      <c r="F214" s="197">
        <v>5000</v>
      </c>
      <c r="G214" s="205" t="s">
        <v>1503</v>
      </c>
      <c r="J214" s="138"/>
    </row>
    <row r="215" spans="1:10" x14ac:dyDescent="0.25">
      <c r="A215" s="265" t="s">
        <v>1475</v>
      </c>
      <c r="B215" s="66" t="s">
        <v>20</v>
      </c>
      <c r="C215" s="66">
        <v>5422</v>
      </c>
      <c r="D215" s="66" t="s">
        <v>98</v>
      </c>
      <c r="E215" s="66"/>
      <c r="F215" s="197">
        <v>12397.5</v>
      </c>
      <c r="G215" s="205" t="s">
        <v>765</v>
      </c>
      <c r="J215" s="138"/>
    </row>
    <row r="216" spans="1:10" x14ac:dyDescent="0.25">
      <c r="A216" s="265" t="s">
        <v>1475</v>
      </c>
      <c r="B216" s="66" t="s">
        <v>20</v>
      </c>
      <c r="C216" s="66">
        <v>5423</v>
      </c>
      <c r="D216" s="66" t="s">
        <v>767</v>
      </c>
      <c r="E216" s="66"/>
      <c r="F216" s="197">
        <v>7025.25</v>
      </c>
      <c r="G216" s="205" t="s">
        <v>765</v>
      </c>
      <c r="J216" s="138"/>
    </row>
    <row r="217" spans="1:10" x14ac:dyDescent="0.25">
      <c r="A217" s="265" t="s">
        <v>1475</v>
      </c>
      <c r="B217" s="66" t="s">
        <v>20</v>
      </c>
      <c r="C217" s="66">
        <v>5424</v>
      </c>
      <c r="D217" s="66" t="s">
        <v>1504</v>
      </c>
      <c r="E217" s="66"/>
      <c r="F217" s="197">
        <v>5000</v>
      </c>
      <c r="G217" s="205" t="s">
        <v>1505</v>
      </c>
    </row>
    <row r="218" spans="1:10" ht="15.75" x14ac:dyDescent="0.25">
      <c r="A218" s="206"/>
      <c r="B218" s="66" t="s">
        <v>20</v>
      </c>
      <c r="C218" s="66"/>
      <c r="D218" s="12" t="s">
        <v>65</v>
      </c>
      <c r="E218" s="66"/>
      <c r="F218" s="228">
        <f>SUM(F111:F217)</f>
        <v>2518930.19</v>
      </c>
      <c r="G218" s="205"/>
    </row>
    <row r="219" spans="1:10" ht="15.75" x14ac:dyDescent="0.25">
      <c r="A219" s="224"/>
      <c r="B219" s="225"/>
      <c r="C219" s="225"/>
      <c r="D219" s="106" t="s">
        <v>90</v>
      </c>
      <c r="E219" s="225"/>
      <c r="F219" s="230">
        <f>+F218</f>
        <v>2518930.19</v>
      </c>
      <c r="G219" s="227"/>
      <c r="H219" s="139"/>
    </row>
    <row r="220" spans="1:10" ht="16.5" thickBot="1" x14ac:dyDescent="0.3">
      <c r="A220" s="342"/>
      <c r="B220" s="337"/>
      <c r="C220" s="337"/>
      <c r="D220" s="343"/>
      <c r="E220" s="337"/>
      <c r="F220" s="344"/>
      <c r="G220" s="341"/>
      <c r="H220" s="139"/>
    </row>
    <row r="221" spans="1:10" ht="15.75" thickBot="1" x14ac:dyDescent="0.3">
      <c r="A221" s="233"/>
      <c r="B221" s="234"/>
      <c r="C221" s="235"/>
      <c r="D221" s="236" t="s">
        <v>1458</v>
      </c>
      <c r="E221" s="237"/>
      <c r="F221" s="238"/>
      <c r="G221" s="239"/>
    </row>
    <row r="222" spans="1:10" ht="15.75" thickBot="1" x14ac:dyDescent="0.3">
      <c r="A222" s="264" t="s">
        <v>1368</v>
      </c>
      <c r="B222" s="201" t="s">
        <v>20</v>
      </c>
      <c r="C222" s="358">
        <v>376</v>
      </c>
      <c r="D222" s="201" t="s">
        <v>963</v>
      </c>
      <c r="E222" s="201"/>
      <c r="F222" s="202">
        <v>23766.1</v>
      </c>
      <c r="G222" s="203" t="s">
        <v>1455</v>
      </c>
    </row>
    <row r="223" spans="1:10" x14ac:dyDescent="0.25">
      <c r="A223" s="264" t="s">
        <v>1368</v>
      </c>
      <c r="B223" s="201" t="s">
        <v>20</v>
      </c>
      <c r="C223" s="330">
        <v>386</v>
      </c>
      <c r="D223" s="201" t="s">
        <v>1353</v>
      </c>
      <c r="E223" s="201"/>
      <c r="F223" s="202">
        <v>562468.80000000005</v>
      </c>
      <c r="G223" s="203" t="s">
        <v>1455</v>
      </c>
    </row>
    <row r="224" spans="1:10" x14ac:dyDescent="0.25">
      <c r="A224" s="265" t="s">
        <v>1368</v>
      </c>
      <c r="B224" s="66" t="s">
        <v>20</v>
      </c>
      <c r="C224" s="270">
        <v>388</v>
      </c>
      <c r="D224" s="66" t="s">
        <v>1456</v>
      </c>
      <c r="E224" s="66"/>
      <c r="F224" s="197">
        <v>273064.5</v>
      </c>
      <c r="G224" s="205" t="s">
        <v>1455</v>
      </c>
    </row>
    <row r="225" spans="1:7" x14ac:dyDescent="0.25">
      <c r="A225" s="265" t="s">
        <v>1368</v>
      </c>
      <c r="B225" s="66" t="s">
        <v>20</v>
      </c>
      <c r="C225" s="270">
        <v>392</v>
      </c>
      <c r="D225" s="66" t="s">
        <v>305</v>
      </c>
      <c r="E225" s="66"/>
      <c r="F225" s="197">
        <v>62376</v>
      </c>
      <c r="G225" s="205" t="s">
        <v>1457</v>
      </c>
    </row>
    <row r="226" spans="1:7" s="112" customFormat="1" ht="14.25" customHeight="1" x14ac:dyDescent="0.25">
      <c r="A226" s="265" t="s">
        <v>1368</v>
      </c>
      <c r="B226" s="66" t="s">
        <v>20</v>
      </c>
      <c r="C226" s="270">
        <v>396</v>
      </c>
      <c r="D226" s="66" t="s">
        <v>1353</v>
      </c>
      <c r="E226" s="66"/>
      <c r="F226" s="197">
        <v>100457</v>
      </c>
      <c r="G226" s="205" t="s">
        <v>1455</v>
      </c>
    </row>
    <row r="227" spans="1:7" x14ac:dyDescent="0.25">
      <c r="A227" s="265" t="s">
        <v>1368</v>
      </c>
      <c r="B227" s="66" t="s">
        <v>20</v>
      </c>
      <c r="C227" s="270">
        <v>398</v>
      </c>
      <c r="D227" s="66" t="s">
        <v>1460</v>
      </c>
      <c r="E227" s="66"/>
      <c r="F227" s="197">
        <v>832530.89</v>
      </c>
      <c r="G227" s="205" t="s">
        <v>1455</v>
      </c>
    </row>
    <row r="228" spans="1:7" x14ac:dyDescent="0.25">
      <c r="A228" s="265" t="s">
        <v>1368</v>
      </c>
      <c r="B228" s="66" t="s">
        <v>20</v>
      </c>
      <c r="C228" s="270">
        <v>480</v>
      </c>
      <c r="D228" s="66" t="s">
        <v>1461</v>
      </c>
      <c r="E228" s="66"/>
      <c r="F228" s="197">
        <v>8604670.6799999997</v>
      </c>
      <c r="G228" s="205" t="s">
        <v>1455</v>
      </c>
    </row>
    <row r="229" spans="1:7" ht="15.75" thickBot="1" x14ac:dyDescent="0.3">
      <c r="A229" s="301"/>
      <c r="B229" s="66"/>
      <c r="C229" s="329"/>
      <c r="D229" s="209" t="s">
        <v>1021</v>
      </c>
      <c r="E229" s="225"/>
      <c r="F229" s="226">
        <f>SUM(F222:F228)</f>
        <v>10459333.969999999</v>
      </c>
      <c r="G229" s="227"/>
    </row>
    <row r="230" spans="1:7" s="349" customFormat="1" ht="15.75" thickBot="1" x14ac:dyDescent="0.3">
      <c r="A230" s="268"/>
      <c r="B230" s="208"/>
      <c r="C230" s="208"/>
      <c r="D230" s="209"/>
      <c r="E230" s="208"/>
      <c r="F230" s="232"/>
      <c r="G230" s="210"/>
    </row>
    <row r="231" spans="1:7" x14ac:dyDescent="0.25">
      <c r="A231" s="163"/>
      <c r="B231" s="164"/>
      <c r="C231" s="164"/>
      <c r="D231" s="354" t="s">
        <v>1459</v>
      </c>
      <c r="E231" s="164"/>
      <c r="F231" s="164"/>
      <c r="G231" s="23"/>
    </row>
    <row r="232" spans="1:7" x14ac:dyDescent="0.25">
      <c r="A232" s="6">
        <v>44749</v>
      </c>
      <c r="B232" s="11" t="s">
        <v>20</v>
      </c>
      <c r="C232" s="359">
        <v>400</v>
      </c>
      <c r="D232" s="303" t="s">
        <v>983</v>
      </c>
      <c r="E232" s="304"/>
      <c r="F232" s="309">
        <v>61146.06</v>
      </c>
      <c r="G232" s="23" t="s">
        <v>1466</v>
      </c>
    </row>
    <row r="233" spans="1:7" x14ac:dyDescent="0.25">
      <c r="A233" s="172"/>
      <c r="B233" s="11"/>
      <c r="C233" s="360"/>
      <c r="D233" s="272" t="s">
        <v>1021</v>
      </c>
      <c r="E233" s="304"/>
      <c r="F233" s="308">
        <f>SUM(F232:F232)</f>
        <v>61146.06</v>
      </c>
      <c r="G233" s="211"/>
    </row>
    <row r="234" spans="1:7" x14ac:dyDescent="0.25">
      <c r="A234" s="172"/>
      <c r="B234" s="305"/>
      <c r="C234" s="360"/>
      <c r="D234" s="272"/>
      <c r="E234" s="304"/>
      <c r="F234" s="308"/>
      <c r="G234" s="211"/>
    </row>
    <row r="235" spans="1:7" s="328" customFormat="1" x14ac:dyDescent="0.25">
      <c r="A235" s="242"/>
      <c r="B235" s="243"/>
      <c r="C235" s="244"/>
      <c r="D235" s="350" t="s">
        <v>1462</v>
      </c>
      <c r="E235" s="351"/>
      <c r="F235" s="352"/>
      <c r="G235" s="247"/>
    </row>
    <row r="236" spans="1:7" x14ac:dyDescent="0.25">
      <c r="A236" s="301" t="s">
        <v>1373</v>
      </c>
      <c r="B236" s="66" t="s">
        <v>20</v>
      </c>
      <c r="C236" s="329">
        <v>532</v>
      </c>
      <c r="D236" s="225" t="s">
        <v>1464</v>
      </c>
      <c r="E236" s="225"/>
      <c r="F236" s="241">
        <v>1375438.7</v>
      </c>
      <c r="G236" s="227" t="s">
        <v>1465</v>
      </c>
    </row>
    <row r="237" spans="1:7" x14ac:dyDescent="0.25">
      <c r="A237" s="172"/>
      <c r="B237" s="305"/>
      <c r="C237" s="306"/>
      <c r="D237" s="272" t="s">
        <v>1360</v>
      </c>
      <c r="E237" s="304"/>
      <c r="F237" s="308">
        <f>SUM(F236:F236)</f>
        <v>1375438.7</v>
      </c>
      <c r="G237" s="211"/>
    </row>
    <row r="238" spans="1:7" x14ac:dyDescent="0.25">
      <c r="A238" s="172"/>
      <c r="B238" s="305"/>
      <c r="C238" s="306"/>
      <c r="D238" s="272"/>
      <c r="E238" s="304"/>
      <c r="F238" s="308"/>
      <c r="G238" s="211"/>
    </row>
    <row r="239" spans="1:7" s="328" customFormat="1" x14ac:dyDescent="0.25">
      <c r="A239" s="242"/>
      <c r="B239" s="243"/>
      <c r="C239" s="244"/>
      <c r="D239" s="350" t="s">
        <v>1463</v>
      </c>
      <c r="E239" s="351"/>
      <c r="F239" s="352"/>
      <c r="G239" s="247"/>
    </row>
    <row r="240" spans="1:7" x14ac:dyDescent="0.25">
      <c r="A240" s="6" t="s">
        <v>1373</v>
      </c>
      <c r="B240" s="11" t="s">
        <v>20</v>
      </c>
      <c r="C240" s="359">
        <v>530</v>
      </c>
      <c r="D240" s="303" t="s">
        <v>1467</v>
      </c>
      <c r="E240" s="304"/>
      <c r="F240" s="309">
        <v>30000</v>
      </c>
      <c r="G240" s="23" t="s">
        <v>1468</v>
      </c>
    </row>
    <row r="241" spans="1:7" x14ac:dyDescent="0.25">
      <c r="A241" s="172" t="s">
        <v>1373</v>
      </c>
      <c r="B241" s="11" t="s">
        <v>20</v>
      </c>
      <c r="C241" s="360">
        <v>534</v>
      </c>
      <c r="D241" s="307" t="s">
        <v>1467</v>
      </c>
      <c r="E241" s="304"/>
      <c r="F241" s="310">
        <v>10356284.25</v>
      </c>
      <c r="G241" s="211" t="s">
        <v>1469</v>
      </c>
    </row>
    <row r="242" spans="1:7" x14ac:dyDescent="0.25">
      <c r="A242" s="172"/>
      <c r="B242" s="305"/>
      <c r="C242" s="306"/>
      <c r="D242" s="272" t="s">
        <v>1360</v>
      </c>
      <c r="E242" s="304"/>
      <c r="F242" s="308">
        <f>SUM(F240:F241)</f>
        <v>10386284.25</v>
      </c>
      <c r="G242" s="211"/>
    </row>
    <row r="243" spans="1:7" x14ac:dyDescent="0.25">
      <c r="A243" s="172"/>
      <c r="B243" s="305"/>
      <c r="C243" s="306"/>
      <c r="D243" s="307"/>
      <c r="E243" s="304"/>
      <c r="F243" s="310"/>
      <c r="G243" s="211"/>
    </row>
    <row r="244" spans="1:7" ht="15.75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7" x14ac:dyDescent="0.25">
      <c r="A245" s="248" t="s">
        <v>1365</v>
      </c>
      <c r="B245" s="249" t="s">
        <v>20</v>
      </c>
      <c r="C245" s="250" t="s">
        <v>2</v>
      </c>
      <c r="D245" s="249" t="s">
        <v>1470</v>
      </c>
      <c r="E245" s="251"/>
      <c r="F245" s="353">
        <v>334122.11</v>
      </c>
      <c r="G245" s="253"/>
    </row>
    <row r="246" spans="1:7" x14ac:dyDescent="0.25">
      <c r="A246" s="206"/>
      <c r="B246" s="66"/>
      <c r="C246" s="66"/>
      <c r="D246" s="32"/>
      <c r="E246" s="66"/>
      <c r="F246" s="66"/>
      <c r="G246" s="205"/>
    </row>
    <row r="247" spans="1:7" ht="16.5" thickBot="1" x14ac:dyDescent="0.3">
      <c r="A247" s="207"/>
      <c r="B247" s="208"/>
      <c r="C247" s="208"/>
      <c r="D247" s="209" t="s">
        <v>24</v>
      </c>
      <c r="E247" s="229">
        <f>+E50+E45+E39</f>
        <v>32427048.66</v>
      </c>
      <c r="F247" s="229">
        <f>+F245+F242+F237+F233+F229+F219+F105</f>
        <v>25866456.979999997</v>
      </c>
      <c r="G247" s="210"/>
    </row>
    <row r="248" spans="1:7" ht="15.75" x14ac:dyDescent="0.25">
      <c r="A248" s="317"/>
      <c r="B248" s="317"/>
      <c r="C248" s="317"/>
      <c r="D248" s="9"/>
      <c r="E248" s="318"/>
      <c r="F248" s="318"/>
      <c r="G248" s="317"/>
    </row>
    <row r="249" spans="1:7" ht="15.75" x14ac:dyDescent="0.25">
      <c r="A249" s="317"/>
      <c r="B249" s="317"/>
      <c r="C249" s="317"/>
      <c r="D249" s="9"/>
      <c r="E249" s="318"/>
      <c r="F249" s="318"/>
      <c r="G249" s="317"/>
    </row>
    <row r="250" spans="1:7" ht="15.75" x14ac:dyDescent="0.25">
      <c r="A250" s="317"/>
      <c r="B250" s="317"/>
      <c r="C250" s="317"/>
      <c r="D250" s="9"/>
      <c r="E250" s="318"/>
      <c r="F250" s="318"/>
      <c r="G250" s="317"/>
    </row>
    <row r="251" spans="1:7" ht="15.75" x14ac:dyDescent="0.25">
      <c r="A251" s="317"/>
      <c r="B251" s="317"/>
      <c r="C251" s="317"/>
      <c r="D251" s="9"/>
      <c r="E251" s="318"/>
      <c r="F251" s="318"/>
      <c r="G251" s="317"/>
    </row>
    <row r="252" spans="1:7" ht="15.75" x14ac:dyDescent="0.25">
      <c r="A252" s="317"/>
      <c r="B252" s="317"/>
      <c r="C252" s="317"/>
      <c r="D252" s="9"/>
      <c r="E252" s="318"/>
      <c r="F252" s="318"/>
      <c r="G252" s="317"/>
    </row>
    <row r="253" spans="1:7" ht="15.75" x14ac:dyDescent="0.25">
      <c r="A253" s="317"/>
      <c r="B253" s="317"/>
      <c r="C253" s="317"/>
      <c r="D253" s="9"/>
      <c r="E253" s="318"/>
      <c r="F253" s="318"/>
      <c r="G253" s="317"/>
    </row>
    <row r="254" spans="1:7" ht="15.75" x14ac:dyDescent="0.25">
      <c r="A254" s="317"/>
      <c r="B254" s="317"/>
      <c r="C254" s="317"/>
      <c r="D254" s="9"/>
      <c r="E254" s="318"/>
      <c r="F254" s="318"/>
      <c r="G254" s="317"/>
    </row>
    <row r="255" spans="1:7" x14ac:dyDescent="0.25">
      <c r="A255" s="373" t="s">
        <v>114</v>
      </c>
      <c r="B255" s="373"/>
      <c r="C255" s="373"/>
      <c r="D255" s="373" t="s">
        <v>32</v>
      </c>
      <c r="E255" s="373"/>
      <c r="F255" s="373"/>
      <c r="G255" s="99"/>
    </row>
    <row r="256" spans="1:7" x14ac:dyDescent="0.25">
      <c r="A256" s="376" t="s">
        <v>786</v>
      </c>
      <c r="B256" s="376"/>
      <c r="C256" s="376"/>
      <c r="D256" s="373" t="s">
        <v>642</v>
      </c>
      <c r="E256" s="373"/>
      <c r="F256" s="373"/>
      <c r="G256" s="97"/>
    </row>
    <row r="257" spans="1:7" s="1" customFormat="1" ht="14.25" customHeight="1" x14ac:dyDescent="0.25">
      <c r="A257" s="375" t="s">
        <v>1566</v>
      </c>
      <c r="B257" s="375"/>
      <c r="C257" s="375"/>
      <c r="D257" s="375" t="s">
        <v>29</v>
      </c>
      <c r="E257" s="375"/>
      <c r="F257" s="375"/>
      <c r="G257" s="97"/>
    </row>
    <row r="258" spans="1:7" s="1" customFormat="1" ht="14.25" customHeight="1" x14ac:dyDescent="0.25">
      <c r="A258" s="355"/>
      <c r="B258" s="355"/>
      <c r="C258" s="355"/>
      <c r="D258" s="355"/>
      <c r="E258" s="355"/>
      <c r="F258" s="355"/>
      <c r="G258" s="98"/>
    </row>
    <row r="259" spans="1:7" s="1" customFormat="1" ht="14.25" customHeight="1" x14ac:dyDescent="0.25">
      <c r="A259" s="355"/>
      <c r="B259" s="355"/>
      <c r="C259" s="355"/>
      <c r="D259" s="355"/>
      <c r="E259" s="355"/>
      <c r="F259" s="355"/>
      <c r="G259" s="98"/>
    </row>
    <row r="260" spans="1:7" s="1" customFormat="1" ht="14.25" customHeight="1" x14ac:dyDescent="0.25">
      <c r="A260" s="373" t="s">
        <v>1234</v>
      </c>
      <c r="B260" s="373"/>
      <c r="C260" s="373"/>
      <c r="D260" s="373" t="s">
        <v>35</v>
      </c>
      <c r="E260" s="373"/>
      <c r="F260" s="373"/>
      <c r="G260" s="99"/>
    </row>
    <row r="261" spans="1:7" s="1" customFormat="1" ht="14.25" customHeight="1" x14ac:dyDescent="0.25">
      <c r="A261" s="376" t="s">
        <v>649</v>
      </c>
      <c r="B261" s="376"/>
      <c r="C261" s="376"/>
      <c r="D261" s="373" t="s">
        <v>648</v>
      </c>
      <c r="E261" s="373"/>
      <c r="F261" s="373"/>
      <c r="G261" s="97"/>
    </row>
    <row r="262" spans="1:7" s="1" customFormat="1" ht="14.25" customHeight="1" x14ac:dyDescent="0.25">
      <c r="A262" s="375" t="s">
        <v>27</v>
      </c>
      <c r="B262" s="375"/>
      <c r="C262" s="375"/>
      <c r="D262" s="375" t="s">
        <v>29</v>
      </c>
      <c r="E262" s="375"/>
      <c r="F262" s="375"/>
      <c r="G262" s="97"/>
    </row>
    <row r="263" spans="1:7" s="1" customFormat="1" ht="14.25" customHeight="1" x14ac:dyDescent="0.25">
      <c r="A263" s="99"/>
      <c r="B263" s="99"/>
      <c r="C263" s="99"/>
      <c r="D263" s="99"/>
      <c r="E263" s="120"/>
      <c r="F263" s="120"/>
      <c r="G263" s="98"/>
    </row>
    <row r="264" spans="1:7" x14ac:dyDescent="0.25">
      <c r="A264" s="373" t="s">
        <v>37</v>
      </c>
      <c r="B264" s="373"/>
      <c r="C264" s="373"/>
      <c r="D264" s="373"/>
      <c r="E264" s="373"/>
      <c r="F264" s="373"/>
      <c r="G264" s="99"/>
    </row>
    <row r="265" spans="1:7" s="180" customFormat="1" ht="14.25" customHeight="1" x14ac:dyDescent="0.25">
      <c r="A265" s="374" t="s">
        <v>280</v>
      </c>
      <c r="B265" s="374"/>
      <c r="C265" s="374"/>
      <c r="D265" s="374"/>
      <c r="E265" s="374"/>
      <c r="F265" s="374"/>
      <c r="G265" s="97"/>
    </row>
    <row r="266" spans="1:7" s="1" customFormat="1" ht="14.25" customHeight="1" x14ac:dyDescent="0.25">
      <c r="A266" s="375" t="s">
        <v>39</v>
      </c>
      <c r="B266" s="375"/>
      <c r="C266" s="375"/>
      <c r="D266" s="375"/>
      <c r="E266" s="375"/>
      <c r="F266" s="375"/>
      <c r="G266" s="97"/>
    </row>
    <row r="267" spans="1:7" s="1" customFormat="1" ht="14.25" customHeight="1" x14ac:dyDescent="0.25">
      <c r="A267" s="355"/>
      <c r="B267" s="355"/>
      <c r="C267" s="355"/>
      <c r="D267" s="355"/>
      <c r="E267" s="355"/>
      <c r="F267" s="355"/>
      <c r="G267" s="97"/>
    </row>
    <row r="268" spans="1:7" s="1" customFormat="1" ht="14.25" customHeight="1" x14ac:dyDescent="0.25">
      <c r="A268" s="355"/>
      <c r="B268" s="355"/>
      <c r="C268" s="355"/>
      <c r="D268" s="355"/>
      <c r="E268" s="355"/>
      <c r="F268" s="355"/>
      <c r="G268" s="97"/>
    </row>
    <row r="269" spans="1:7" s="1" customFormat="1" ht="14.25" customHeight="1" x14ac:dyDescent="0.25">
      <c r="A269" s="355"/>
      <c r="B269" s="355"/>
      <c r="C269" s="355"/>
      <c r="D269" s="355"/>
      <c r="E269" s="355"/>
      <c r="F269" s="355"/>
      <c r="G269" s="97"/>
    </row>
    <row r="270" spans="1:7" x14ac:dyDescent="0.25">
      <c r="A270" s="355"/>
      <c r="B270" s="355"/>
      <c r="C270" s="355"/>
      <c r="D270" s="355"/>
      <c r="E270" s="355"/>
      <c r="F270" s="355"/>
      <c r="G270" s="97"/>
    </row>
    <row r="271" spans="1:7" x14ac:dyDescent="0.25">
      <c r="A271" s="355"/>
      <c r="B271" s="355"/>
      <c r="C271" s="355"/>
      <c r="D271" s="355"/>
      <c r="E271" s="355"/>
      <c r="F271" s="355"/>
      <c r="G271" s="97"/>
    </row>
    <row r="273" spans="1:11" s="41" customFormat="1" ht="19.5" customHeight="1" x14ac:dyDescent="0.25">
      <c r="A273"/>
      <c r="B273"/>
      <c r="C273"/>
      <c r="D273"/>
      <c r="E273"/>
      <c r="F273"/>
      <c r="G273"/>
      <c r="H273" s="39"/>
      <c r="I273" s="39"/>
      <c r="J273" s="39"/>
      <c r="K273" s="39"/>
    </row>
    <row r="274" spans="1:11" s="41" customFormat="1" ht="19.5" customHeight="1" x14ac:dyDescent="0.25">
      <c r="A274"/>
      <c r="B274"/>
      <c r="C274"/>
      <c r="D274"/>
      <c r="E274"/>
      <c r="F274"/>
      <c r="G274"/>
      <c r="H274" s="38"/>
      <c r="I274" s="38"/>
      <c r="J274" s="38"/>
      <c r="K274" s="36"/>
    </row>
    <row r="275" spans="1:11" s="41" customFormat="1" ht="19.5" customHeight="1" x14ac:dyDescent="0.25">
      <c r="A275"/>
      <c r="B275"/>
      <c r="C275"/>
      <c r="D275"/>
      <c r="E275"/>
      <c r="F275"/>
      <c r="G275"/>
      <c r="H275" s="38"/>
      <c r="I275" s="38"/>
      <c r="J275" s="38"/>
      <c r="K275" s="36"/>
    </row>
    <row r="276" spans="1:11" s="41" customFormat="1" ht="19.5" customHeight="1" x14ac:dyDescent="0.25">
      <c r="A276"/>
      <c r="B276"/>
      <c r="C276"/>
      <c r="D276"/>
      <c r="E276"/>
      <c r="F276"/>
      <c r="G276"/>
      <c r="H276" s="38"/>
      <c r="I276" s="38"/>
      <c r="J276" s="38"/>
      <c r="K276" s="36"/>
    </row>
    <row r="277" spans="1:11" s="41" customFormat="1" ht="19.5" customHeight="1" x14ac:dyDescent="0.25">
      <c r="A277"/>
      <c r="B277"/>
      <c r="C277"/>
      <c r="D277"/>
      <c r="E277"/>
      <c r="F277"/>
      <c r="G277"/>
      <c r="H277" s="38"/>
      <c r="I277" s="38"/>
      <c r="J277" s="38"/>
      <c r="K277" s="36"/>
    </row>
    <row r="278" spans="1:11" s="41" customFormat="1" ht="19.5" customHeight="1" x14ac:dyDescent="0.25">
      <c r="A278"/>
      <c r="B278"/>
      <c r="C278"/>
      <c r="D278"/>
      <c r="E278"/>
      <c r="F278"/>
      <c r="G278"/>
      <c r="H278" s="39"/>
      <c r="I278" s="39"/>
      <c r="J278" s="39"/>
      <c r="K278" s="39"/>
    </row>
    <row r="279" spans="1:11" s="41" customFormat="1" ht="14.25" customHeight="1" x14ac:dyDescent="0.25">
      <c r="A279"/>
      <c r="B279"/>
      <c r="C279"/>
      <c r="D279"/>
      <c r="E279"/>
      <c r="F279"/>
      <c r="G27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4.25" customHeight="1" x14ac:dyDescent="0.25">
      <c r="A282"/>
      <c r="B282"/>
      <c r="C282"/>
      <c r="D282"/>
      <c r="E282"/>
      <c r="F282"/>
      <c r="G282"/>
    </row>
    <row r="283" spans="1:11" s="41" customFormat="1" ht="14.25" customHeight="1" x14ac:dyDescent="0.25">
      <c r="A283"/>
      <c r="B283"/>
      <c r="C283"/>
      <c r="D283"/>
      <c r="E283"/>
      <c r="F283"/>
      <c r="G283"/>
    </row>
    <row r="284" spans="1:11" s="41" customFormat="1" ht="14.25" customHeight="1" x14ac:dyDescent="0.25">
      <c r="A284"/>
      <c r="B284"/>
      <c r="C284"/>
      <c r="D284"/>
      <c r="E284"/>
      <c r="F284"/>
      <c r="G284"/>
    </row>
    <row r="285" spans="1:11" s="41" customFormat="1" ht="14.25" customHeight="1" x14ac:dyDescent="0.25">
      <c r="A285"/>
      <c r="B285"/>
      <c r="C285"/>
      <c r="D285"/>
      <c r="E285"/>
      <c r="F285"/>
      <c r="G285"/>
    </row>
    <row r="286" spans="1:11" s="41" customFormat="1" ht="14.25" customHeight="1" x14ac:dyDescent="0.25">
      <c r="A286"/>
      <c r="B286"/>
      <c r="C286"/>
      <c r="D286"/>
      <c r="E286"/>
      <c r="F286"/>
      <c r="G286"/>
    </row>
    <row r="287" spans="1:11" s="41" customFormat="1" ht="19.5" customHeight="1" x14ac:dyDescent="0.25">
      <c r="A287"/>
      <c r="B287"/>
      <c r="C287"/>
      <c r="D287"/>
      <c r="E287"/>
      <c r="F287"/>
      <c r="G287"/>
      <c r="H287" s="39"/>
      <c r="I287" s="39"/>
      <c r="J287" s="39"/>
      <c r="K287" s="39"/>
    </row>
    <row r="288" spans="1:11" s="41" customFormat="1" ht="19.5" customHeight="1" x14ac:dyDescent="0.25">
      <c r="A288"/>
      <c r="B288"/>
      <c r="C288"/>
      <c r="D288"/>
      <c r="E288"/>
      <c r="F288"/>
      <c r="G288"/>
      <c r="H288" s="38"/>
      <c r="I288" s="38"/>
      <c r="J288" s="38"/>
      <c r="K288" s="36"/>
    </row>
    <row r="289" spans="1:7" s="41" customFormat="1" ht="14.25" customHeight="1" x14ac:dyDescent="0.25">
      <c r="A289"/>
      <c r="B289"/>
      <c r="C289"/>
      <c r="D289"/>
      <c r="E289"/>
      <c r="F289"/>
      <c r="G289"/>
    </row>
  </sheetData>
  <mergeCells count="19">
    <mergeCell ref="A4:F4"/>
    <mergeCell ref="A5:F5"/>
    <mergeCell ref="A7:F7"/>
    <mergeCell ref="A41:F41"/>
    <mergeCell ref="A255:C255"/>
    <mergeCell ref="D255:F255"/>
    <mergeCell ref="A256:C256"/>
    <mergeCell ref="D256:F256"/>
    <mergeCell ref="A257:C257"/>
    <mergeCell ref="D257:F257"/>
    <mergeCell ref="A260:C260"/>
    <mergeCell ref="D260:F260"/>
    <mergeCell ref="A266:F266"/>
    <mergeCell ref="A261:C261"/>
    <mergeCell ref="D261:F261"/>
    <mergeCell ref="A262:C262"/>
    <mergeCell ref="D262:F262"/>
    <mergeCell ref="A264:F264"/>
    <mergeCell ref="A265:F265"/>
  </mergeCells>
  <dataValidations count="1">
    <dataValidation type="list" allowBlank="1" showInputMessage="1" promptTitle="ELEGIR TIPO DE INGRESO O EGRESO" sqref="B221 B232:B235 B237:B245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9"/>
  <sheetViews>
    <sheetView topLeftCell="A31" workbookViewId="0">
      <selection activeCell="F185" sqref="F18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2.42578125" customWidth="1"/>
    <col min="5" max="5" width="26.7109375" customWidth="1"/>
    <col min="6" max="6" width="19.85546875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1256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321" t="s">
        <v>0</v>
      </c>
      <c r="B6" s="321" t="s">
        <v>23</v>
      </c>
      <c r="C6" s="127" t="s">
        <v>22</v>
      </c>
      <c r="D6" s="32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44567</v>
      </c>
      <c r="B8" s="66" t="s">
        <v>21</v>
      </c>
      <c r="C8" s="66"/>
      <c r="D8" s="66" t="s">
        <v>3</v>
      </c>
      <c r="E8" s="197">
        <v>590170</v>
      </c>
      <c r="F8" s="66"/>
      <c r="G8" s="205"/>
    </row>
    <row r="9" spans="1:261" x14ac:dyDescent="0.25">
      <c r="A9" s="265">
        <v>44598</v>
      </c>
      <c r="B9" s="66" t="s">
        <v>21</v>
      </c>
      <c r="C9" s="66"/>
      <c r="D9" s="66" t="s">
        <v>3</v>
      </c>
      <c r="E9" s="197">
        <v>627769</v>
      </c>
      <c r="F9" s="66"/>
      <c r="G9" s="205"/>
    </row>
    <row r="10" spans="1:261" x14ac:dyDescent="0.25">
      <c r="A10" s="265">
        <v>44626</v>
      </c>
      <c r="B10" s="66" t="s">
        <v>21</v>
      </c>
      <c r="C10" s="66"/>
      <c r="D10" s="66" t="s">
        <v>3</v>
      </c>
      <c r="E10" s="197">
        <v>440124</v>
      </c>
      <c r="F10" s="66"/>
      <c r="G10" s="205"/>
    </row>
    <row r="11" spans="1:261" x14ac:dyDescent="0.25">
      <c r="A11" s="265">
        <v>44657</v>
      </c>
      <c r="B11" s="66" t="s">
        <v>21</v>
      </c>
      <c r="C11" s="66"/>
      <c r="D11" s="66" t="s">
        <v>3</v>
      </c>
      <c r="E11" s="197">
        <v>172459</v>
      </c>
      <c r="F11" s="66"/>
      <c r="G11" s="205"/>
    </row>
    <row r="12" spans="1:261" x14ac:dyDescent="0.25">
      <c r="A12" s="265">
        <v>44687</v>
      </c>
      <c r="B12" s="66" t="s">
        <v>21</v>
      </c>
      <c r="C12" s="66"/>
      <c r="D12" s="66" t="s">
        <v>3</v>
      </c>
      <c r="E12" s="197">
        <v>10775</v>
      </c>
      <c r="F12" s="66"/>
      <c r="G12" s="205"/>
    </row>
    <row r="13" spans="1:261" x14ac:dyDescent="0.25">
      <c r="A13" s="265">
        <v>44718</v>
      </c>
      <c r="B13" s="66" t="s">
        <v>21</v>
      </c>
      <c r="C13" s="66"/>
      <c r="D13" s="66" t="s">
        <v>3</v>
      </c>
      <c r="E13" s="197">
        <v>542227</v>
      </c>
      <c r="F13" s="66"/>
      <c r="G13" s="205"/>
    </row>
    <row r="14" spans="1:261" x14ac:dyDescent="0.25">
      <c r="A14" s="265">
        <v>44748</v>
      </c>
      <c r="B14" s="66" t="s">
        <v>21</v>
      </c>
      <c r="C14" s="66"/>
      <c r="D14" s="66" t="s">
        <v>3</v>
      </c>
      <c r="E14" s="197">
        <v>689409</v>
      </c>
      <c r="F14" s="66"/>
      <c r="G14" s="205"/>
    </row>
    <row r="15" spans="1:261" x14ac:dyDescent="0.25">
      <c r="A15" s="265">
        <v>44779</v>
      </c>
      <c r="B15" s="66" t="s">
        <v>21</v>
      </c>
      <c r="C15" s="66"/>
      <c r="D15" s="66" t="s">
        <v>3</v>
      </c>
      <c r="E15" s="197">
        <v>534865</v>
      </c>
      <c r="F15" s="66"/>
      <c r="G15" s="205"/>
    </row>
    <row r="16" spans="1:261" x14ac:dyDescent="0.25">
      <c r="A16" s="265">
        <v>44810</v>
      </c>
      <c r="B16" s="66" t="s">
        <v>21</v>
      </c>
      <c r="C16" s="66"/>
      <c r="D16" s="66" t="s">
        <v>3</v>
      </c>
      <c r="E16" s="197">
        <v>277393</v>
      </c>
      <c r="F16" s="66"/>
      <c r="G16" s="205"/>
    </row>
    <row r="17" spans="1:7" x14ac:dyDescent="0.25">
      <c r="A17" s="265">
        <v>44840</v>
      </c>
      <c r="B17" s="66" t="s">
        <v>21</v>
      </c>
      <c r="C17" s="66"/>
      <c r="D17" s="66" t="s">
        <v>3</v>
      </c>
      <c r="E17" s="197">
        <v>307925</v>
      </c>
      <c r="F17" s="66"/>
      <c r="G17" s="205"/>
    </row>
    <row r="18" spans="1:7" x14ac:dyDescent="0.25">
      <c r="A18" s="265">
        <v>44871</v>
      </c>
      <c r="B18" s="66" t="s">
        <v>21</v>
      </c>
      <c r="C18" s="66"/>
      <c r="D18" s="66" t="s">
        <v>3</v>
      </c>
      <c r="E18" s="197">
        <v>135440</v>
      </c>
      <c r="F18" s="66"/>
      <c r="G18" s="205"/>
    </row>
    <row r="19" spans="1:7" x14ac:dyDescent="0.25">
      <c r="A19" s="265">
        <v>44901</v>
      </c>
      <c r="B19" s="66" t="s">
        <v>21</v>
      </c>
      <c r="C19" s="66"/>
      <c r="D19" s="66" t="s">
        <v>3</v>
      </c>
      <c r="E19" s="197">
        <v>3275</v>
      </c>
      <c r="F19" s="66"/>
      <c r="G19" s="205"/>
    </row>
    <row r="20" spans="1:7" x14ac:dyDescent="0.25">
      <c r="A20" s="265" t="s">
        <v>1268</v>
      </c>
      <c r="B20" s="66" t="s">
        <v>21</v>
      </c>
      <c r="C20" s="66"/>
      <c r="D20" s="66" t="s">
        <v>3</v>
      </c>
      <c r="E20" s="197">
        <v>373367</v>
      </c>
      <c r="F20" s="66"/>
      <c r="G20" s="205"/>
    </row>
    <row r="21" spans="1:7" x14ac:dyDescent="0.25">
      <c r="A21" s="265" t="s">
        <v>1292</v>
      </c>
      <c r="B21" s="66" t="s">
        <v>21</v>
      </c>
      <c r="C21" s="66"/>
      <c r="D21" s="66" t="s">
        <v>3</v>
      </c>
      <c r="E21" s="197">
        <v>312374</v>
      </c>
      <c r="F21" s="66"/>
      <c r="G21" s="205"/>
    </row>
    <row r="22" spans="1:7" x14ac:dyDescent="0.25">
      <c r="A22" s="265" t="s">
        <v>1287</v>
      </c>
      <c r="B22" s="66" t="s">
        <v>21</v>
      </c>
      <c r="C22" s="66"/>
      <c r="D22" s="66" t="s">
        <v>3</v>
      </c>
      <c r="E22" s="197">
        <v>319772</v>
      </c>
      <c r="F22" s="66"/>
      <c r="G22" s="205"/>
    </row>
    <row r="23" spans="1:7" x14ac:dyDescent="0.25">
      <c r="A23" s="265" t="s">
        <v>1293</v>
      </c>
      <c r="B23" s="66" t="s">
        <v>21</v>
      </c>
      <c r="C23" s="66"/>
      <c r="D23" s="66" t="s">
        <v>3</v>
      </c>
      <c r="E23" s="197">
        <v>18720</v>
      </c>
      <c r="F23" s="66"/>
      <c r="G23" s="205"/>
    </row>
    <row r="24" spans="1:7" x14ac:dyDescent="0.25">
      <c r="A24" s="265" t="s">
        <v>1294</v>
      </c>
      <c r="B24" s="66" t="s">
        <v>21</v>
      </c>
      <c r="C24" s="66"/>
      <c r="D24" s="66" t="s">
        <v>3</v>
      </c>
      <c r="E24" s="197">
        <v>508185</v>
      </c>
      <c r="F24" s="66"/>
      <c r="G24" s="205"/>
    </row>
    <row r="25" spans="1:7" x14ac:dyDescent="0.25">
      <c r="A25" s="265" t="s">
        <v>1295</v>
      </c>
      <c r="B25" s="66" t="s">
        <v>21</v>
      </c>
      <c r="C25" s="66"/>
      <c r="D25" s="66" t="s">
        <v>3</v>
      </c>
      <c r="E25" s="197">
        <v>227157</v>
      </c>
      <c r="F25" s="66"/>
      <c r="G25" s="205"/>
    </row>
    <row r="26" spans="1:7" x14ac:dyDescent="0.25">
      <c r="A26" s="265" t="s">
        <v>1296</v>
      </c>
      <c r="B26" s="66" t="s">
        <v>21</v>
      </c>
      <c r="C26" s="66"/>
      <c r="D26" s="66" t="s">
        <v>3</v>
      </c>
      <c r="E26" s="197">
        <v>10465</v>
      </c>
      <c r="F26" s="66"/>
      <c r="G26" s="205"/>
    </row>
    <row r="27" spans="1:7" x14ac:dyDescent="0.25">
      <c r="A27" s="265" t="s">
        <v>1289</v>
      </c>
      <c r="B27" s="66" t="s">
        <v>21</v>
      </c>
      <c r="C27" s="66"/>
      <c r="D27" s="66" t="s">
        <v>3</v>
      </c>
      <c r="E27" s="197">
        <v>821012</v>
      </c>
      <c r="F27" s="66"/>
      <c r="G27" s="205"/>
    </row>
    <row r="28" spans="1:7" x14ac:dyDescent="0.25">
      <c r="A28" s="265" t="s">
        <v>1321</v>
      </c>
      <c r="B28" s="66" t="s">
        <v>21</v>
      </c>
      <c r="C28" s="66"/>
      <c r="D28" s="66" t="s">
        <v>3</v>
      </c>
      <c r="E28" s="197">
        <v>667120</v>
      </c>
      <c r="F28" s="66"/>
      <c r="G28" s="205"/>
    </row>
    <row r="29" spans="1:7" x14ac:dyDescent="0.25">
      <c r="A29" s="265" t="s">
        <v>1325</v>
      </c>
      <c r="B29" s="66" t="s">
        <v>21</v>
      </c>
      <c r="C29" s="66"/>
      <c r="D29" s="66" t="s">
        <v>3</v>
      </c>
      <c r="E29" s="197">
        <v>650947</v>
      </c>
      <c r="F29" s="66"/>
      <c r="G29" s="205"/>
    </row>
    <row r="30" spans="1:7" x14ac:dyDescent="0.25">
      <c r="A30" s="265" t="s">
        <v>1327</v>
      </c>
      <c r="B30" s="66" t="s">
        <v>21</v>
      </c>
      <c r="C30" s="66"/>
      <c r="D30" s="66" t="s">
        <v>3</v>
      </c>
      <c r="E30" s="197">
        <v>481617</v>
      </c>
      <c r="F30" s="66"/>
      <c r="G30" s="205"/>
    </row>
    <row r="31" spans="1:7" x14ac:dyDescent="0.25">
      <c r="A31" s="265" t="s">
        <v>1328</v>
      </c>
      <c r="B31" s="66" t="s">
        <v>21</v>
      </c>
      <c r="C31" s="66"/>
      <c r="D31" s="66" t="s">
        <v>3</v>
      </c>
      <c r="E31" s="197">
        <v>515817</v>
      </c>
      <c r="F31" s="66"/>
      <c r="G31" s="205"/>
    </row>
    <row r="32" spans="1:7" x14ac:dyDescent="0.25">
      <c r="A32" s="265" t="s">
        <v>1329</v>
      </c>
      <c r="B32" s="66" t="s">
        <v>21</v>
      </c>
      <c r="C32" s="66"/>
      <c r="D32" s="66" t="s">
        <v>3</v>
      </c>
      <c r="E32" s="197">
        <v>256219</v>
      </c>
      <c r="F32" s="66"/>
      <c r="G32" s="205"/>
    </row>
    <row r="33" spans="1:8" x14ac:dyDescent="0.25">
      <c r="A33" s="265" t="s">
        <v>1330</v>
      </c>
      <c r="B33" s="66" t="s">
        <v>21</v>
      </c>
      <c r="C33" s="66"/>
      <c r="D33" s="66" t="s">
        <v>3</v>
      </c>
      <c r="E33" s="197">
        <v>7960</v>
      </c>
      <c r="F33" s="66"/>
      <c r="G33" s="205"/>
    </row>
    <row r="34" spans="1:8" x14ac:dyDescent="0.25">
      <c r="A34" s="265" t="s">
        <v>1331</v>
      </c>
      <c r="B34" s="66" t="s">
        <v>21</v>
      </c>
      <c r="C34" s="66"/>
      <c r="D34" s="66" t="s">
        <v>3</v>
      </c>
      <c r="E34" s="197">
        <v>722428</v>
      </c>
      <c r="F34" s="66"/>
      <c r="G34" s="205"/>
    </row>
    <row r="35" spans="1:8" x14ac:dyDescent="0.25">
      <c r="A35" s="265" t="s">
        <v>1332</v>
      </c>
      <c r="B35" s="66" t="s">
        <v>21</v>
      </c>
      <c r="C35" s="66"/>
      <c r="D35" s="66" t="s">
        <v>3</v>
      </c>
      <c r="E35" s="197">
        <v>689810</v>
      </c>
      <c r="F35" s="66"/>
      <c r="G35" s="205"/>
    </row>
    <row r="36" spans="1:8" x14ac:dyDescent="0.25">
      <c r="A36" s="265" t="s">
        <v>1333</v>
      </c>
      <c r="B36" s="66" t="s">
        <v>21</v>
      </c>
      <c r="C36" s="66"/>
      <c r="D36" s="66" t="s">
        <v>3</v>
      </c>
      <c r="E36" s="197">
        <v>1094615</v>
      </c>
      <c r="F36" s="66"/>
      <c r="G36" s="205"/>
    </row>
    <row r="37" spans="1:8" x14ac:dyDescent="0.25">
      <c r="A37" s="265" t="s">
        <v>1334</v>
      </c>
      <c r="B37" s="66" t="s">
        <v>21</v>
      </c>
      <c r="C37" s="66"/>
      <c r="D37" s="66" t="s">
        <v>3</v>
      </c>
      <c r="E37" s="197">
        <v>1787278</v>
      </c>
      <c r="F37" s="66"/>
      <c r="G37" s="205"/>
    </row>
    <row r="38" spans="1:8" x14ac:dyDescent="0.25">
      <c r="A38" s="265"/>
      <c r="B38" s="66"/>
      <c r="C38" s="66"/>
      <c r="D38" s="335" t="s">
        <v>13</v>
      </c>
      <c r="E38" s="198">
        <f>SUM(E8:E37)</f>
        <v>13796694</v>
      </c>
      <c r="F38" s="66"/>
      <c r="G38" s="205"/>
    </row>
    <row r="39" spans="1:8" ht="15.75" thickBot="1" x14ac:dyDescent="0.3">
      <c r="A39" s="336"/>
      <c r="B39" s="337"/>
      <c r="C39" s="337"/>
      <c r="D39" s="338"/>
      <c r="E39" s="339"/>
      <c r="F39" s="340"/>
      <c r="G39" s="341"/>
    </row>
    <row r="40" spans="1:8" s="1" customFormat="1" ht="14.25" customHeight="1" thickBot="1" x14ac:dyDescent="0.3">
      <c r="A40" s="386" t="s">
        <v>1024</v>
      </c>
      <c r="B40" s="387"/>
      <c r="C40" s="387"/>
      <c r="D40" s="387"/>
      <c r="E40" s="387"/>
      <c r="F40" s="388"/>
      <c r="G40" s="214"/>
    </row>
    <row r="41" spans="1:8" ht="15.75" thickBot="1" x14ac:dyDescent="0.3">
      <c r="A41" s="264" t="s">
        <v>1328</v>
      </c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8" ht="15.75" thickBot="1" x14ac:dyDescent="0.3">
      <c r="A42" s="266" t="s">
        <v>1287</v>
      </c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8" x14ac:dyDescent="0.25">
      <c r="A43" s="265" t="s">
        <v>1287</v>
      </c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8" x14ac:dyDescent="0.25">
      <c r="A44" s="265"/>
      <c r="B44" s="66"/>
      <c r="C44" s="66"/>
      <c r="D44" s="12" t="s">
        <v>61</v>
      </c>
      <c r="E44" s="198">
        <f>+E43+E42+E41</f>
        <v>19586585</v>
      </c>
      <c r="F44" s="66"/>
      <c r="G44" s="205"/>
    </row>
    <row r="45" spans="1:8" x14ac:dyDescent="0.25">
      <c r="A45" s="206"/>
      <c r="B45" s="66"/>
      <c r="C45" s="66"/>
      <c r="D45" s="12"/>
      <c r="E45" s="90"/>
      <c r="F45" s="66"/>
      <c r="G45" s="205"/>
      <c r="H45" t="s">
        <v>284</v>
      </c>
    </row>
    <row r="46" spans="1:8" x14ac:dyDescent="0.25">
      <c r="A46" s="332"/>
      <c r="B46" s="289"/>
      <c r="C46" s="289"/>
      <c r="D46" s="333" t="s">
        <v>1335</v>
      </c>
      <c r="E46" s="334"/>
      <c r="F46" s="289"/>
      <c r="G46" s="205"/>
    </row>
    <row r="47" spans="1:8" x14ac:dyDescent="0.25">
      <c r="A47" s="204" t="s">
        <v>1328</v>
      </c>
      <c r="B47" s="66" t="s">
        <v>20</v>
      </c>
      <c r="C47" s="66">
        <v>1946</v>
      </c>
      <c r="D47" s="11" t="s">
        <v>1336</v>
      </c>
      <c r="E47" s="90">
        <v>4503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</row>
    <row r="49" spans="1:7" s="328" customFormat="1" x14ac:dyDescent="0.25">
      <c r="A49" s="323"/>
      <c r="B49" s="324"/>
      <c r="C49" s="324"/>
      <c r="D49" s="325" t="s">
        <v>1297</v>
      </c>
      <c r="E49" s="326"/>
      <c r="F49" s="324"/>
      <c r="G49" s="327"/>
    </row>
    <row r="50" spans="1:7" x14ac:dyDescent="0.25">
      <c r="A50" s="206" t="s">
        <v>1294</v>
      </c>
      <c r="B50" s="66" t="s">
        <v>1298</v>
      </c>
      <c r="C50" s="66"/>
      <c r="D50" s="11" t="s">
        <v>1299</v>
      </c>
      <c r="E50" s="90">
        <v>3000</v>
      </c>
      <c r="F50" s="66"/>
      <c r="G50" s="205"/>
    </row>
    <row r="51" spans="1:7" x14ac:dyDescent="0.25">
      <c r="A51" s="224"/>
      <c r="B51" s="225"/>
      <c r="C51" s="225"/>
      <c r="D51" s="305"/>
      <c r="E51" s="347"/>
      <c r="F51" s="225"/>
      <c r="G51" s="227"/>
    </row>
    <row r="52" spans="1:7" x14ac:dyDescent="0.25">
      <c r="A52" s="224"/>
      <c r="B52" s="225"/>
      <c r="C52" s="225"/>
      <c r="D52" s="346" t="s">
        <v>1359</v>
      </c>
      <c r="E52" s="347">
        <f>+E50+E47+E44+E38</f>
        <v>33390782</v>
      </c>
      <c r="F52" s="225"/>
      <c r="G52" s="227"/>
    </row>
    <row r="53" spans="1:7" ht="16.5" thickBot="1" x14ac:dyDescent="0.3">
      <c r="A53" s="207"/>
      <c r="B53" s="208"/>
      <c r="C53" s="208"/>
      <c r="D53" s="212"/>
      <c r="E53" s="213"/>
      <c r="F53" s="208"/>
      <c r="G53" s="210"/>
    </row>
    <row r="54" spans="1:7" s="1" customFormat="1" ht="14.25" customHeight="1" thickBot="1" x14ac:dyDescent="0.3">
      <c r="A54" s="215"/>
      <c r="B54" s="216"/>
      <c r="C54" s="216"/>
      <c r="D54" s="217" t="s">
        <v>69</v>
      </c>
      <c r="E54" s="216"/>
      <c r="F54" s="216"/>
      <c r="G54" s="218"/>
    </row>
    <row r="55" spans="1:7" x14ac:dyDescent="0.25">
      <c r="A55" s="264">
        <v>44567</v>
      </c>
      <c r="B55" s="201" t="s">
        <v>171</v>
      </c>
      <c r="C55" s="201">
        <v>43715</v>
      </c>
      <c r="D55" s="201" t="s">
        <v>1257</v>
      </c>
      <c r="E55" s="201"/>
      <c r="F55" s="202">
        <v>6840</v>
      </c>
      <c r="G55" s="203" t="s">
        <v>1258</v>
      </c>
    </row>
    <row r="56" spans="1:7" x14ac:dyDescent="0.25">
      <c r="A56" s="265">
        <v>44567</v>
      </c>
      <c r="B56" s="66" t="s">
        <v>171</v>
      </c>
      <c r="C56" s="66">
        <v>43716</v>
      </c>
      <c r="D56" s="66" t="s">
        <v>1259</v>
      </c>
      <c r="E56" s="269"/>
      <c r="F56" s="197">
        <v>71117.279999999999</v>
      </c>
      <c r="G56" s="205" t="s">
        <v>765</v>
      </c>
    </row>
    <row r="57" spans="1:7" x14ac:dyDescent="0.25">
      <c r="A57" s="265">
        <v>44567</v>
      </c>
      <c r="B57" s="66" t="s">
        <v>171</v>
      </c>
      <c r="C57" s="66">
        <v>43717</v>
      </c>
      <c r="D57" s="66" t="s">
        <v>1260</v>
      </c>
      <c r="E57" s="66"/>
      <c r="F57" s="197">
        <v>580294.19999999995</v>
      </c>
      <c r="G57" s="205" t="s">
        <v>765</v>
      </c>
    </row>
    <row r="58" spans="1:7" x14ac:dyDescent="0.25">
      <c r="A58" s="265">
        <v>44567</v>
      </c>
      <c r="B58" s="66" t="s">
        <v>171</v>
      </c>
      <c r="C58" s="66">
        <v>43718</v>
      </c>
      <c r="D58" s="66" t="s">
        <v>1261</v>
      </c>
      <c r="E58" s="66"/>
      <c r="F58" s="197">
        <v>7600</v>
      </c>
      <c r="G58" s="205" t="s">
        <v>765</v>
      </c>
    </row>
    <row r="59" spans="1:7" x14ac:dyDescent="0.25">
      <c r="A59" s="265">
        <v>44626</v>
      </c>
      <c r="B59" s="66" t="s">
        <v>171</v>
      </c>
      <c r="C59" s="66">
        <v>43719</v>
      </c>
      <c r="D59" s="66" t="s">
        <v>1013</v>
      </c>
      <c r="E59" s="66"/>
      <c r="F59" s="197">
        <v>14250</v>
      </c>
      <c r="G59" s="205" t="s">
        <v>1276</v>
      </c>
    </row>
    <row r="60" spans="1:7" x14ac:dyDescent="0.25">
      <c r="A60" s="265">
        <v>44626</v>
      </c>
      <c r="B60" s="66" t="s">
        <v>171</v>
      </c>
      <c r="C60" s="66">
        <v>43720</v>
      </c>
      <c r="D60" s="66" t="s">
        <v>592</v>
      </c>
      <c r="E60" s="66"/>
      <c r="F60" s="197">
        <v>10000</v>
      </c>
      <c r="G60" s="205" t="s">
        <v>1276</v>
      </c>
    </row>
    <row r="61" spans="1:7" x14ac:dyDescent="0.25">
      <c r="A61" s="265">
        <v>44626</v>
      </c>
      <c r="B61" s="66" t="s">
        <v>171</v>
      </c>
      <c r="C61" s="66">
        <v>43721</v>
      </c>
      <c r="D61" s="300" t="s">
        <v>965</v>
      </c>
      <c r="E61" s="66"/>
      <c r="F61" s="197">
        <v>5000</v>
      </c>
      <c r="G61" s="205" t="s">
        <v>1277</v>
      </c>
    </row>
    <row r="62" spans="1:7" x14ac:dyDescent="0.25">
      <c r="A62" s="265">
        <v>44626</v>
      </c>
      <c r="B62" s="66" t="s">
        <v>171</v>
      </c>
      <c r="C62" s="66">
        <v>43722</v>
      </c>
      <c r="D62" s="66" t="s">
        <v>97</v>
      </c>
      <c r="E62" s="66"/>
      <c r="F62" s="197">
        <v>3000</v>
      </c>
      <c r="G62" s="205" t="s">
        <v>1277</v>
      </c>
    </row>
    <row r="63" spans="1:7" x14ac:dyDescent="0.25">
      <c r="A63" s="265">
        <v>44626</v>
      </c>
      <c r="B63" s="66" t="s">
        <v>171</v>
      </c>
      <c r="C63" s="66">
        <v>43723</v>
      </c>
      <c r="D63" s="66" t="s">
        <v>58</v>
      </c>
      <c r="E63" s="66"/>
      <c r="F63" s="197">
        <v>10000</v>
      </c>
      <c r="G63" s="205" t="s">
        <v>1277</v>
      </c>
    </row>
    <row r="64" spans="1:7" x14ac:dyDescent="0.25">
      <c r="A64" s="265">
        <v>44626</v>
      </c>
      <c r="B64" s="66" t="s">
        <v>171</v>
      </c>
      <c r="C64" s="66">
        <v>43724</v>
      </c>
      <c r="D64" s="66" t="s">
        <v>676</v>
      </c>
      <c r="E64" s="66"/>
      <c r="F64" s="197">
        <v>5000</v>
      </c>
      <c r="G64" s="205" t="s">
        <v>1277</v>
      </c>
    </row>
    <row r="65" spans="1:7" x14ac:dyDescent="0.25">
      <c r="A65" s="265">
        <v>44626</v>
      </c>
      <c r="B65" s="66" t="s">
        <v>171</v>
      </c>
      <c r="C65" s="66">
        <v>43725</v>
      </c>
      <c r="D65" s="66" t="s">
        <v>1262</v>
      </c>
      <c r="E65" s="66"/>
      <c r="F65" s="197">
        <v>5000</v>
      </c>
      <c r="G65" s="205" t="s">
        <v>1277</v>
      </c>
    </row>
    <row r="66" spans="1:7" x14ac:dyDescent="0.25">
      <c r="A66" s="265">
        <v>44626</v>
      </c>
      <c r="B66" s="66" t="s">
        <v>171</v>
      </c>
      <c r="C66" s="66">
        <v>43726</v>
      </c>
      <c r="D66" s="66" t="s">
        <v>1187</v>
      </c>
      <c r="E66" s="66"/>
      <c r="F66" s="197">
        <v>5000</v>
      </c>
      <c r="G66" s="205" t="s">
        <v>1277</v>
      </c>
    </row>
    <row r="67" spans="1:7" x14ac:dyDescent="0.25">
      <c r="A67" s="265">
        <v>44626</v>
      </c>
      <c r="B67" s="66" t="s">
        <v>171</v>
      </c>
      <c r="C67" s="66">
        <v>43727</v>
      </c>
      <c r="D67" s="66" t="s">
        <v>1182</v>
      </c>
      <c r="E67" s="66"/>
      <c r="F67" s="197">
        <v>5000</v>
      </c>
      <c r="G67" s="205" t="s">
        <v>1277</v>
      </c>
    </row>
    <row r="68" spans="1:7" x14ac:dyDescent="0.25">
      <c r="A68" s="265">
        <v>44626</v>
      </c>
      <c r="B68" s="66" t="s">
        <v>171</v>
      </c>
      <c r="C68" s="66">
        <v>43728</v>
      </c>
      <c r="D68" s="66" t="s">
        <v>1263</v>
      </c>
      <c r="E68" s="66"/>
      <c r="F68" s="197">
        <v>5000</v>
      </c>
      <c r="G68" s="205" t="s">
        <v>1277</v>
      </c>
    </row>
    <row r="69" spans="1:7" x14ac:dyDescent="0.25">
      <c r="A69" s="265">
        <v>44626</v>
      </c>
      <c r="B69" s="66" t="s">
        <v>171</v>
      </c>
      <c r="C69" s="66">
        <v>43729</v>
      </c>
      <c r="D69" s="66" t="s">
        <v>1264</v>
      </c>
      <c r="E69" s="66"/>
      <c r="F69" s="197">
        <v>154002.63</v>
      </c>
      <c r="G69" s="205" t="s">
        <v>1278</v>
      </c>
    </row>
    <row r="70" spans="1:7" x14ac:dyDescent="0.25">
      <c r="A70" s="265">
        <v>44626</v>
      </c>
      <c r="B70" s="66" t="s">
        <v>171</v>
      </c>
      <c r="C70" s="66">
        <v>43730</v>
      </c>
      <c r="D70" s="66" t="s">
        <v>1264</v>
      </c>
      <c r="E70" s="66"/>
      <c r="F70" s="197">
        <v>137985.75</v>
      </c>
      <c r="G70" s="205" t="s">
        <v>1279</v>
      </c>
    </row>
    <row r="71" spans="1:7" x14ac:dyDescent="0.25">
      <c r="A71" s="265">
        <v>44748</v>
      </c>
      <c r="B71" s="66" t="s">
        <v>171</v>
      </c>
      <c r="C71" s="66">
        <v>43731</v>
      </c>
      <c r="D71" s="66" t="s">
        <v>135</v>
      </c>
      <c r="E71" s="66"/>
      <c r="F71" s="197">
        <v>15288.35</v>
      </c>
      <c r="G71" s="205" t="s">
        <v>737</v>
      </c>
    </row>
    <row r="72" spans="1:7" x14ac:dyDescent="0.25">
      <c r="A72" s="265">
        <v>44748</v>
      </c>
      <c r="B72" s="66" t="s">
        <v>171</v>
      </c>
      <c r="C72" s="66">
        <v>43732</v>
      </c>
      <c r="D72" s="66" t="s">
        <v>1265</v>
      </c>
      <c r="E72" s="66"/>
      <c r="F72" s="197">
        <v>11400</v>
      </c>
      <c r="G72" s="205" t="s">
        <v>1280</v>
      </c>
    </row>
    <row r="73" spans="1:7" x14ac:dyDescent="0.25">
      <c r="A73" s="265">
        <v>44748</v>
      </c>
      <c r="B73" s="66" t="s">
        <v>171</v>
      </c>
      <c r="C73" s="66">
        <v>43733</v>
      </c>
      <c r="D73" s="66" t="s">
        <v>79</v>
      </c>
      <c r="E73" s="66"/>
      <c r="F73" s="197">
        <v>12350</v>
      </c>
      <c r="G73" s="205" t="s">
        <v>1280</v>
      </c>
    </row>
    <row r="74" spans="1:7" x14ac:dyDescent="0.25">
      <c r="A74" s="265">
        <v>44748</v>
      </c>
      <c r="B74" s="66" t="s">
        <v>171</v>
      </c>
      <c r="C74" s="66">
        <v>43734</v>
      </c>
      <c r="D74" s="66" t="s">
        <v>1266</v>
      </c>
      <c r="E74" s="66"/>
      <c r="F74" s="197">
        <v>6650</v>
      </c>
      <c r="G74" s="205" t="s">
        <v>1281</v>
      </c>
    </row>
    <row r="75" spans="1:7" x14ac:dyDescent="0.25">
      <c r="A75" s="265">
        <v>44779</v>
      </c>
      <c r="B75" s="66" t="s">
        <v>171</v>
      </c>
      <c r="C75" s="66">
        <v>43735</v>
      </c>
      <c r="D75" s="66" t="s">
        <v>1267</v>
      </c>
      <c r="E75" s="66"/>
      <c r="F75" s="197">
        <v>6650</v>
      </c>
      <c r="G75" s="205" t="s">
        <v>1281</v>
      </c>
    </row>
    <row r="76" spans="1:7" x14ac:dyDescent="0.25">
      <c r="A76" s="265">
        <v>44840</v>
      </c>
      <c r="B76" s="66" t="s">
        <v>171</v>
      </c>
      <c r="C76" s="66">
        <v>43736</v>
      </c>
      <c r="D76" s="66" t="s">
        <v>1264</v>
      </c>
      <c r="E76" s="66"/>
      <c r="F76" s="197">
        <v>244745.19</v>
      </c>
      <c r="G76" s="205" t="s">
        <v>1282</v>
      </c>
    </row>
    <row r="77" spans="1:7" x14ac:dyDescent="0.25">
      <c r="A77" s="265">
        <v>44840</v>
      </c>
      <c r="B77" s="66" t="s">
        <v>171</v>
      </c>
      <c r="C77" s="66">
        <v>43737</v>
      </c>
      <c r="D77" s="66" t="s">
        <v>1264</v>
      </c>
      <c r="E77" s="66"/>
      <c r="F77" s="197">
        <v>96772.08</v>
      </c>
      <c r="G77" s="205" t="s">
        <v>1283</v>
      </c>
    </row>
    <row r="78" spans="1:7" x14ac:dyDescent="0.25">
      <c r="A78" s="265" t="s">
        <v>1268</v>
      </c>
      <c r="B78" s="66" t="s">
        <v>171</v>
      </c>
      <c r="C78" s="66">
        <v>43738</v>
      </c>
      <c r="D78" s="66" t="s">
        <v>144</v>
      </c>
      <c r="E78" s="66"/>
      <c r="F78" s="197">
        <v>12350</v>
      </c>
      <c r="G78" s="205" t="s">
        <v>1280</v>
      </c>
    </row>
    <row r="79" spans="1:7" x14ac:dyDescent="0.25">
      <c r="A79" s="265" t="s">
        <v>1268</v>
      </c>
      <c r="B79" s="66" t="s">
        <v>171</v>
      </c>
      <c r="C79" s="66">
        <v>43739</v>
      </c>
      <c r="D79" s="66" t="s">
        <v>1291</v>
      </c>
      <c r="E79" s="66"/>
      <c r="F79" s="197">
        <v>6000</v>
      </c>
      <c r="G79" s="205" t="s">
        <v>1284</v>
      </c>
    </row>
    <row r="80" spans="1:7" x14ac:dyDescent="0.25">
      <c r="A80" s="265" t="s">
        <v>1287</v>
      </c>
      <c r="B80" s="66" t="s">
        <v>171</v>
      </c>
      <c r="C80" s="66">
        <v>43740</v>
      </c>
      <c r="D80" s="66" t="s">
        <v>1285</v>
      </c>
      <c r="E80" s="66"/>
      <c r="F80" s="197">
        <v>1600</v>
      </c>
      <c r="G80" s="205" t="s">
        <v>1286</v>
      </c>
    </row>
    <row r="81" spans="1:7" x14ac:dyDescent="0.25">
      <c r="A81" s="265" t="s">
        <v>1287</v>
      </c>
      <c r="B81" s="66" t="s">
        <v>171</v>
      </c>
      <c r="C81" s="66">
        <v>43741</v>
      </c>
      <c r="D81" s="66" t="s">
        <v>1288</v>
      </c>
      <c r="E81" s="66"/>
      <c r="F81" s="197">
        <v>1900</v>
      </c>
      <c r="G81" s="205" t="s">
        <v>1286</v>
      </c>
    </row>
    <row r="82" spans="1:7" x14ac:dyDescent="0.25">
      <c r="A82" s="265" t="s">
        <v>1289</v>
      </c>
      <c r="B82" s="66" t="s">
        <v>171</v>
      </c>
      <c r="C82" s="66">
        <v>43742</v>
      </c>
      <c r="D82" s="66" t="s">
        <v>1290</v>
      </c>
      <c r="E82" s="66"/>
      <c r="F82" s="197">
        <v>5000</v>
      </c>
      <c r="G82" s="205" t="s">
        <v>1284</v>
      </c>
    </row>
    <row r="83" spans="1:7" x14ac:dyDescent="0.25">
      <c r="A83" s="265" t="s">
        <v>1325</v>
      </c>
      <c r="B83" s="66" t="s">
        <v>171</v>
      </c>
      <c r="C83" s="66">
        <v>43743</v>
      </c>
      <c r="D83" s="66" t="s">
        <v>135</v>
      </c>
      <c r="E83" s="66"/>
      <c r="F83" s="197">
        <v>18135.080000000002</v>
      </c>
      <c r="G83" s="205" t="s">
        <v>737</v>
      </c>
    </row>
    <row r="84" spans="1:7" x14ac:dyDescent="0.25">
      <c r="A84" s="265" t="s">
        <v>1325</v>
      </c>
      <c r="B84" s="66" t="s">
        <v>171</v>
      </c>
      <c r="C84" s="66">
        <v>43744</v>
      </c>
      <c r="D84" s="66" t="s">
        <v>1264</v>
      </c>
      <c r="E84" s="66"/>
      <c r="F84" s="197">
        <v>675.28</v>
      </c>
      <c r="G84" s="205" t="s">
        <v>1326</v>
      </c>
    </row>
    <row r="85" spans="1:7" x14ac:dyDescent="0.25">
      <c r="A85" s="265" t="s">
        <v>1334</v>
      </c>
      <c r="B85" s="66" t="s">
        <v>171</v>
      </c>
      <c r="C85" s="66">
        <v>43745</v>
      </c>
      <c r="D85" s="66" t="s">
        <v>1337</v>
      </c>
      <c r="E85" s="66"/>
      <c r="F85" s="197">
        <v>10000</v>
      </c>
      <c r="G85" s="205" t="s">
        <v>1338</v>
      </c>
    </row>
    <row r="86" spans="1:7" x14ac:dyDescent="0.25">
      <c r="A86" s="265" t="s">
        <v>1334</v>
      </c>
      <c r="B86" s="66" t="s">
        <v>171</v>
      </c>
      <c r="C86" s="66">
        <v>43746</v>
      </c>
      <c r="D86" s="66" t="s">
        <v>1339</v>
      </c>
      <c r="E86" s="66"/>
      <c r="F86" s="197">
        <v>10200.959999999999</v>
      </c>
      <c r="G86" s="205" t="s">
        <v>1338</v>
      </c>
    </row>
    <row r="87" spans="1:7" x14ac:dyDescent="0.25">
      <c r="A87" s="265" t="s">
        <v>1334</v>
      </c>
      <c r="B87" s="66" t="s">
        <v>171</v>
      </c>
      <c r="C87" s="66">
        <v>43747</v>
      </c>
      <c r="D87" s="66" t="s">
        <v>1340</v>
      </c>
      <c r="E87" s="66"/>
      <c r="F87" s="197">
        <v>10200.959999999999</v>
      </c>
      <c r="G87" s="205" t="s">
        <v>1338</v>
      </c>
    </row>
    <row r="88" spans="1:7" x14ac:dyDescent="0.25">
      <c r="A88" s="265" t="s">
        <v>1334</v>
      </c>
      <c r="B88" s="66" t="s">
        <v>171</v>
      </c>
      <c r="C88" s="66">
        <v>43748</v>
      </c>
      <c r="D88" s="66" t="s">
        <v>1341</v>
      </c>
      <c r="E88" s="66"/>
      <c r="F88" s="197">
        <v>10200.959999999999</v>
      </c>
      <c r="G88" s="205" t="s">
        <v>1338</v>
      </c>
    </row>
    <row r="89" spans="1:7" x14ac:dyDescent="0.25">
      <c r="A89" s="265" t="s">
        <v>1334</v>
      </c>
      <c r="B89" s="66" t="s">
        <v>171</v>
      </c>
      <c r="C89" s="66">
        <v>43749</v>
      </c>
      <c r="D89" s="66" t="s">
        <v>1342</v>
      </c>
      <c r="E89" s="66"/>
      <c r="F89" s="197">
        <v>10200.959999999999</v>
      </c>
      <c r="G89" s="205" t="s">
        <v>1338</v>
      </c>
    </row>
    <row r="90" spans="1:7" x14ac:dyDescent="0.25">
      <c r="A90" s="266"/>
      <c r="B90" s="66"/>
      <c r="C90" s="66"/>
      <c r="D90" s="12" t="s">
        <v>77</v>
      </c>
      <c r="E90" s="66"/>
      <c r="F90" s="198">
        <f>SUM(F55:F89)</f>
        <v>1515409.68</v>
      </c>
      <c r="G90" s="205"/>
    </row>
    <row r="91" spans="1:7" x14ac:dyDescent="0.25">
      <c r="A91" s="266"/>
      <c r="B91" s="66"/>
      <c r="C91" s="66"/>
      <c r="D91" s="12" t="s">
        <v>65</v>
      </c>
      <c r="E91" s="66"/>
      <c r="F91" s="198">
        <f>+F90</f>
        <v>1515409.68</v>
      </c>
      <c r="G91" s="205"/>
    </row>
    <row r="92" spans="1:7" ht="15.75" thickBot="1" x14ac:dyDescent="0.3">
      <c r="A92" s="268"/>
      <c r="B92" s="208"/>
      <c r="C92" s="208"/>
      <c r="D92" s="209" t="s">
        <v>127</v>
      </c>
      <c r="E92" s="208"/>
      <c r="F92" s="219">
        <f>+F91</f>
        <v>1515409.68</v>
      </c>
      <c r="G92" s="210"/>
    </row>
    <row r="93" spans="1:7" ht="15.75" thickBot="1" x14ac:dyDescent="0.3">
      <c r="A93" s="220"/>
      <c r="B93" s="221"/>
      <c r="C93" s="221"/>
      <c r="D93" s="320" t="s">
        <v>72</v>
      </c>
      <c r="E93" s="221"/>
      <c r="F93" s="221"/>
      <c r="G93" s="211"/>
    </row>
    <row r="94" spans="1:7" x14ac:dyDescent="0.25">
      <c r="A94" s="223"/>
      <c r="B94" s="201" t="s">
        <v>20</v>
      </c>
      <c r="C94" s="201"/>
      <c r="D94" s="201" t="s">
        <v>53</v>
      </c>
      <c r="E94" s="201"/>
      <c r="F94" s="202">
        <v>0</v>
      </c>
      <c r="G94" s="203"/>
    </row>
    <row r="95" spans="1:7" ht="15.75" thickBot="1" x14ac:dyDescent="0.3">
      <c r="A95" s="342"/>
      <c r="B95" s="337"/>
      <c r="C95" s="337"/>
      <c r="D95" s="212" t="s">
        <v>60</v>
      </c>
      <c r="E95" s="337"/>
      <c r="F95" s="348"/>
      <c r="G95" s="341"/>
    </row>
    <row r="96" spans="1:7" ht="15.75" thickBot="1" x14ac:dyDescent="0.3">
      <c r="A96" s="207"/>
      <c r="B96" s="208"/>
      <c r="C96" s="208"/>
      <c r="D96" s="212"/>
      <c r="E96" s="208"/>
      <c r="F96" s="219">
        <v>0</v>
      </c>
      <c r="G96" s="210"/>
    </row>
    <row r="97" spans="1:7" ht="16.5" thickBot="1" x14ac:dyDescent="0.3">
      <c r="A97" s="220"/>
      <c r="B97" s="221"/>
      <c r="C97" s="221"/>
      <c r="D97" s="345" t="s">
        <v>71</v>
      </c>
      <c r="E97" s="221"/>
      <c r="F97" s="221"/>
      <c r="G97" s="211"/>
    </row>
    <row r="98" spans="1:7" s="1" customFormat="1" ht="14.25" customHeight="1" x14ac:dyDescent="0.25">
      <c r="A98" s="200">
        <v>44598</v>
      </c>
      <c r="B98" s="201" t="s">
        <v>20</v>
      </c>
      <c r="C98" s="201">
        <v>5269</v>
      </c>
      <c r="D98" s="201" t="s">
        <v>1269</v>
      </c>
      <c r="E98" s="201"/>
      <c r="F98" s="202">
        <v>2400</v>
      </c>
      <c r="G98" s="203" t="s">
        <v>1200</v>
      </c>
    </row>
    <row r="99" spans="1:7" x14ac:dyDescent="0.25">
      <c r="A99" s="204">
        <v>44598</v>
      </c>
      <c r="B99" s="66" t="s">
        <v>20</v>
      </c>
      <c r="C99" s="66">
        <v>5270</v>
      </c>
      <c r="D99" s="66" t="s">
        <v>990</v>
      </c>
      <c r="E99" s="66"/>
      <c r="F99" s="197">
        <v>2950</v>
      </c>
      <c r="G99" s="205" t="s">
        <v>1200</v>
      </c>
    </row>
    <row r="100" spans="1:7" x14ac:dyDescent="0.25">
      <c r="A100" s="204">
        <v>44598</v>
      </c>
      <c r="B100" s="66" t="s">
        <v>20</v>
      </c>
      <c r="C100" s="66">
        <v>5271</v>
      </c>
      <c r="D100" s="66" t="s">
        <v>1270</v>
      </c>
      <c r="E100" s="66"/>
      <c r="F100" s="197">
        <v>5280</v>
      </c>
      <c r="G100" s="205" t="s">
        <v>1200</v>
      </c>
    </row>
    <row r="101" spans="1:7" x14ac:dyDescent="0.25">
      <c r="A101" s="204">
        <v>44626</v>
      </c>
      <c r="B101" s="66" t="s">
        <v>20</v>
      </c>
      <c r="C101" s="66">
        <v>5272</v>
      </c>
      <c r="D101" s="66" t="s">
        <v>1271</v>
      </c>
      <c r="E101" s="66"/>
      <c r="F101" s="197">
        <v>192720.71</v>
      </c>
      <c r="G101" s="205" t="s">
        <v>278</v>
      </c>
    </row>
    <row r="102" spans="1:7" s="1" customFormat="1" ht="14.25" customHeight="1" x14ac:dyDescent="0.25">
      <c r="A102" s="204">
        <v>44626</v>
      </c>
      <c r="B102" s="66" t="s">
        <v>20</v>
      </c>
      <c r="C102" s="66">
        <v>5273</v>
      </c>
      <c r="D102" s="66" t="s">
        <v>1271</v>
      </c>
      <c r="E102" s="66"/>
      <c r="F102" s="197">
        <v>172444.95</v>
      </c>
      <c r="G102" s="205" t="s">
        <v>278</v>
      </c>
    </row>
    <row r="103" spans="1:7" x14ac:dyDescent="0.25">
      <c r="A103" s="204">
        <v>44626</v>
      </c>
      <c r="B103" s="66" t="s">
        <v>20</v>
      </c>
      <c r="C103" s="66">
        <v>5274</v>
      </c>
      <c r="D103" s="66" t="s">
        <v>1271</v>
      </c>
      <c r="E103" s="66"/>
      <c r="F103" s="197">
        <v>147440</v>
      </c>
      <c r="G103" s="205" t="s">
        <v>278</v>
      </c>
    </row>
    <row r="104" spans="1:7" x14ac:dyDescent="0.25">
      <c r="A104" s="204">
        <v>44626</v>
      </c>
      <c r="B104" s="66" t="s">
        <v>20</v>
      </c>
      <c r="C104" s="66">
        <v>5275</v>
      </c>
      <c r="D104" s="66" t="s">
        <v>1271</v>
      </c>
      <c r="E104" s="66"/>
      <c r="F104" s="197">
        <v>160428.21</v>
      </c>
      <c r="G104" s="205" t="s">
        <v>278</v>
      </c>
    </row>
    <row r="105" spans="1:7" x14ac:dyDescent="0.25">
      <c r="A105" s="204">
        <v>44626</v>
      </c>
      <c r="B105" s="66" t="s">
        <v>20</v>
      </c>
      <c r="C105" s="66">
        <v>5276</v>
      </c>
      <c r="D105" s="66" t="s">
        <v>155</v>
      </c>
      <c r="E105" s="66"/>
      <c r="F105" s="197">
        <v>36765</v>
      </c>
      <c r="G105" s="205" t="s">
        <v>278</v>
      </c>
    </row>
    <row r="106" spans="1:7" x14ac:dyDescent="0.25">
      <c r="A106" s="204">
        <v>44626</v>
      </c>
      <c r="B106" s="66" t="s">
        <v>20</v>
      </c>
      <c r="C106" s="66">
        <v>5277</v>
      </c>
      <c r="D106" s="66" t="s">
        <v>643</v>
      </c>
      <c r="E106" s="66"/>
      <c r="F106" s="197">
        <v>87637.5</v>
      </c>
      <c r="G106" s="205" t="s">
        <v>278</v>
      </c>
    </row>
    <row r="107" spans="1:7" x14ac:dyDescent="0.25">
      <c r="A107" s="204">
        <v>44626</v>
      </c>
      <c r="B107" s="66" t="s">
        <v>20</v>
      </c>
      <c r="C107" s="66">
        <v>5278</v>
      </c>
      <c r="D107" s="66" t="s">
        <v>138</v>
      </c>
      <c r="E107" s="66"/>
      <c r="F107" s="197">
        <v>38817</v>
      </c>
      <c r="G107" s="205" t="s">
        <v>278</v>
      </c>
    </row>
    <row r="108" spans="1:7" x14ac:dyDescent="0.25">
      <c r="A108" s="204">
        <v>44626</v>
      </c>
      <c r="B108" s="66" t="s">
        <v>20</v>
      </c>
      <c r="C108" s="66">
        <v>5279</v>
      </c>
      <c r="D108" s="66" t="s">
        <v>1271</v>
      </c>
      <c r="E108" s="66"/>
      <c r="F108" s="197">
        <v>34872</v>
      </c>
      <c r="G108" s="205" t="s">
        <v>278</v>
      </c>
    </row>
    <row r="109" spans="1:7" x14ac:dyDescent="0.25">
      <c r="A109" s="204">
        <v>44626</v>
      </c>
      <c r="B109" s="66" t="s">
        <v>20</v>
      </c>
      <c r="C109" s="66">
        <v>5280</v>
      </c>
      <c r="D109" s="66" t="s">
        <v>718</v>
      </c>
      <c r="E109" s="66"/>
      <c r="F109" s="197">
        <v>768.4</v>
      </c>
      <c r="G109" s="205" t="s">
        <v>278</v>
      </c>
    </row>
    <row r="110" spans="1:7" x14ac:dyDescent="0.25">
      <c r="A110" s="204">
        <v>44626</v>
      </c>
      <c r="B110" s="66" t="s">
        <v>20</v>
      </c>
      <c r="C110" s="66">
        <v>5281</v>
      </c>
      <c r="D110" s="66" t="s">
        <v>997</v>
      </c>
      <c r="E110" s="66"/>
      <c r="F110" s="197">
        <v>1436.43</v>
      </c>
      <c r="G110" s="205" t="s">
        <v>278</v>
      </c>
    </row>
    <row r="111" spans="1:7" x14ac:dyDescent="0.25">
      <c r="A111" s="204">
        <v>44626</v>
      </c>
      <c r="B111" s="66" t="s">
        <v>20</v>
      </c>
      <c r="C111" s="66">
        <v>5282</v>
      </c>
      <c r="D111" s="66" t="s">
        <v>1272</v>
      </c>
      <c r="E111" s="66"/>
      <c r="F111" s="197">
        <v>17100</v>
      </c>
      <c r="G111" s="205" t="s">
        <v>278</v>
      </c>
    </row>
    <row r="112" spans="1:7" x14ac:dyDescent="0.25">
      <c r="A112" s="204">
        <v>44626</v>
      </c>
      <c r="B112" s="66" t="s">
        <v>20</v>
      </c>
      <c r="C112" s="66">
        <v>5283</v>
      </c>
      <c r="D112" s="66" t="s">
        <v>137</v>
      </c>
      <c r="E112" s="66"/>
      <c r="F112" s="197">
        <v>64410</v>
      </c>
      <c r="G112" s="205" t="s">
        <v>278</v>
      </c>
    </row>
    <row r="113" spans="1:7" x14ac:dyDescent="0.25">
      <c r="A113" s="204">
        <v>44626</v>
      </c>
      <c r="B113" s="66" t="s">
        <v>20</v>
      </c>
      <c r="C113" s="66">
        <v>5284</v>
      </c>
      <c r="D113" s="66" t="s">
        <v>76</v>
      </c>
      <c r="E113" s="66"/>
      <c r="F113" s="197">
        <v>65469.14</v>
      </c>
      <c r="G113" s="205" t="s">
        <v>278</v>
      </c>
    </row>
    <row r="114" spans="1:7" x14ac:dyDescent="0.25">
      <c r="A114" s="204">
        <v>44626</v>
      </c>
      <c r="B114" s="66" t="s">
        <v>20</v>
      </c>
      <c r="C114" s="66">
        <v>5285</v>
      </c>
      <c r="D114" s="66" t="s">
        <v>963</v>
      </c>
      <c r="E114" s="66"/>
      <c r="F114" s="197">
        <v>47532.2</v>
      </c>
      <c r="G114" s="205" t="s">
        <v>278</v>
      </c>
    </row>
    <row r="115" spans="1:7" x14ac:dyDescent="0.25">
      <c r="A115" s="204">
        <v>44626</v>
      </c>
      <c r="B115" s="66" t="s">
        <v>20</v>
      </c>
      <c r="C115" s="66">
        <v>5286</v>
      </c>
      <c r="D115" s="66" t="s">
        <v>176</v>
      </c>
      <c r="E115" s="66"/>
      <c r="F115" s="197">
        <v>92800.75</v>
      </c>
      <c r="G115" s="205" t="s">
        <v>278</v>
      </c>
    </row>
    <row r="116" spans="1:7" x14ac:dyDescent="0.25">
      <c r="A116" s="204">
        <v>44626</v>
      </c>
      <c r="B116" s="66" t="s">
        <v>20</v>
      </c>
      <c r="C116" s="66">
        <v>5287</v>
      </c>
      <c r="D116" s="66" t="s">
        <v>74</v>
      </c>
      <c r="E116" s="66"/>
      <c r="F116" s="197">
        <v>68067.5</v>
      </c>
      <c r="G116" s="205" t="s">
        <v>278</v>
      </c>
    </row>
    <row r="117" spans="1:7" x14ac:dyDescent="0.25">
      <c r="A117" s="204">
        <v>44626</v>
      </c>
      <c r="B117" s="66" t="s">
        <v>20</v>
      </c>
      <c r="C117" s="66">
        <v>5288</v>
      </c>
      <c r="D117" s="66" t="s">
        <v>1271</v>
      </c>
      <c r="E117" s="66"/>
      <c r="F117" s="197">
        <v>154078.87</v>
      </c>
      <c r="G117" s="205" t="s">
        <v>278</v>
      </c>
    </row>
    <row r="118" spans="1:7" x14ac:dyDescent="0.25">
      <c r="A118" s="204">
        <v>44626</v>
      </c>
      <c r="B118" s="66" t="s">
        <v>20</v>
      </c>
      <c r="C118" s="66">
        <v>5289</v>
      </c>
      <c r="D118" s="66" t="s">
        <v>853</v>
      </c>
      <c r="E118" s="66"/>
      <c r="F118" s="197">
        <v>1750</v>
      </c>
      <c r="G118" s="205" t="s">
        <v>1323</v>
      </c>
    </row>
    <row r="119" spans="1:7" x14ac:dyDescent="0.25">
      <c r="A119" s="204">
        <v>44626</v>
      </c>
      <c r="B119" s="66" t="s">
        <v>20</v>
      </c>
      <c r="C119" s="66">
        <v>5290</v>
      </c>
      <c r="D119" s="66" t="s">
        <v>1273</v>
      </c>
      <c r="E119" s="66"/>
      <c r="F119" s="197">
        <v>31785.56</v>
      </c>
      <c r="G119" s="205" t="s">
        <v>278</v>
      </c>
    </row>
    <row r="120" spans="1:7" x14ac:dyDescent="0.25">
      <c r="A120" s="204">
        <v>44626</v>
      </c>
      <c r="B120" s="66" t="s">
        <v>20</v>
      </c>
      <c r="C120" s="66">
        <v>5291</v>
      </c>
      <c r="D120" s="66" t="s">
        <v>718</v>
      </c>
      <c r="E120" s="66"/>
      <c r="F120" s="197">
        <v>768.4</v>
      </c>
      <c r="G120" s="205" t="s">
        <v>278</v>
      </c>
    </row>
    <row r="121" spans="1:7" x14ac:dyDescent="0.25">
      <c r="A121" s="204">
        <v>44626</v>
      </c>
      <c r="B121" s="66" t="s">
        <v>20</v>
      </c>
      <c r="C121" s="66">
        <v>5292</v>
      </c>
      <c r="D121" s="66" t="s">
        <v>781</v>
      </c>
      <c r="E121" s="66"/>
      <c r="F121" s="197">
        <v>69734.41</v>
      </c>
      <c r="G121" s="205" t="s">
        <v>278</v>
      </c>
    </row>
    <row r="122" spans="1:7" x14ac:dyDescent="0.25">
      <c r="A122" s="204">
        <v>44626</v>
      </c>
      <c r="B122" s="66" t="s">
        <v>20</v>
      </c>
      <c r="C122" s="66">
        <v>5293</v>
      </c>
      <c r="D122" s="66" t="s">
        <v>1322</v>
      </c>
      <c r="E122" s="66"/>
      <c r="F122" s="322">
        <v>17266.400000000001</v>
      </c>
      <c r="G122" s="205" t="s">
        <v>278</v>
      </c>
    </row>
    <row r="123" spans="1:7" x14ac:dyDescent="0.25">
      <c r="A123" s="204">
        <v>44626</v>
      </c>
      <c r="B123" s="66" t="s">
        <v>20</v>
      </c>
      <c r="C123" s="66">
        <v>5294</v>
      </c>
      <c r="D123" s="66" t="s">
        <v>256</v>
      </c>
      <c r="E123" s="66"/>
      <c r="F123" s="197">
        <v>5960.61</v>
      </c>
      <c r="G123" s="205" t="s">
        <v>278</v>
      </c>
    </row>
    <row r="124" spans="1:7" x14ac:dyDescent="0.25">
      <c r="A124" s="204">
        <v>44626</v>
      </c>
      <c r="B124" s="66" t="s">
        <v>20</v>
      </c>
      <c r="C124" s="270">
        <v>5295</v>
      </c>
      <c r="D124" s="66" t="s">
        <v>1274</v>
      </c>
      <c r="E124" s="66"/>
      <c r="F124" s="197">
        <v>2300</v>
      </c>
      <c r="G124" s="205" t="s">
        <v>83</v>
      </c>
    </row>
    <row r="125" spans="1:7" x14ac:dyDescent="0.25">
      <c r="A125" s="204">
        <v>44626</v>
      </c>
      <c r="B125" s="66" t="s">
        <v>20</v>
      </c>
      <c r="C125" s="270">
        <v>5296</v>
      </c>
      <c r="D125" s="66" t="s">
        <v>718</v>
      </c>
      <c r="E125" s="66"/>
      <c r="F125" s="197">
        <v>2944.9</v>
      </c>
      <c r="G125" s="205" t="s">
        <v>278</v>
      </c>
    </row>
    <row r="126" spans="1:7" x14ac:dyDescent="0.25">
      <c r="A126" s="204">
        <v>44626</v>
      </c>
      <c r="B126" s="66" t="s">
        <v>20</v>
      </c>
      <c r="C126" s="270">
        <v>5297</v>
      </c>
      <c r="D126" s="66" t="s">
        <v>771</v>
      </c>
      <c r="E126" s="66"/>
      <c r="F126" s="197">
        <v>1244.9000000000001</v>
      </c>
      <c r="G126" s="205" t="s">
        <v>278</v>
      </c>
    </row>
    <row r="127" spans="1:7" x14ac:dyDescent="0.25">
      <c r="A127" s="204">
        <v>44626</v>
      </c>
      <c r="B127" s="66" t="s">
        <v>20</v>
      </c>
      <c r="C127" s="270">
        <v>5298</v>
      </c>
      <c r="D127" s="66" t="s">
        <v>150</v>
      </c>
      <c r="E127" s="66"/>
      <c r="F127" s="197">
        <v>56551.67</v>
      </c>
      <c r="G127" s="205" t="s">
        <v>278</v>
      </c>
    </row>
    <row r="128" spans="1:7" x14ac:dyDescent="0.25">
      <c r="A128" s="204">
        <v>44626</v>
      </c>
      <c r="B128" s="66" t="s">
        <v>20</v>
      </c>
      <c r="C128" s="270">
        <v>5299</v>
      </c>
      <c r="D128" s="66" t="s">
        <v>1275</v>
      </c>
      <c r="E128" s="66"/>
      <c r="F128" s="197">
        <v>2400</v>
      </c>
      <c r="G128" s="205" t="s">
        <v>1200</v>
      </c>
    </row>
    <row r="129" spans="1:7" x14ac:dyDescent="0.25">
      <c r="A129" s="204">
        <v>44626</v>
      </c>
      <c r="B129" s="66" t="s">
        <v>20</v>
      </c>
      <c r="C129" s="270">
        <v>5300</v>
      </c>
      <c r="D129" s="66" t="s">
        <v>1273</v>
      </c>
      <c r="E129" s="66"/>
      <c r="F129" s="197">
        <v>2784.49</v>
      </c>
      <c r="G129" s="205" t="s">
        <v>278</v>
      </c>
    </row>
    <row r="130" spans="1:7" x14ac:dyDescent="0.25">
      <c r="A130" s="204">
        <v>44626</v>
      </c>
      <c r="B130" s="66" t="s">
        <v>20</v>
      </c>
      <c r="C130" s="270">
        <v>5301</v>
      </c>
      <c r="D130" s="66" t="s">
        <v>680</v>
      </c>
      <c r="E130" s="66"/>
      <c r="F130" s="197">
        <v>37233.800000000003</v>
      </c>
      <c r="G130" s="205" t="s">
        <v>1253</v>
      </c>
    </row>
    <row r="131" spans="1:7" x14ac:dyDescent="0.25">
      <c r="A131" s="265" t="s">
        <v>1268</v>
      </c>
      <c r="B131" s="66" t="s">
        <v>20</v>
      </c>
      <c r="C131" s="270">
        <v>5302</v>
      </c>
      <c r="D131" s="66" t="s">
        <v>1069</v>
      </c>
      <c r="E131" s="66"/>
      <c r="F131" s="197">
        <v>11400</v>
      </c>
      <c r="G131" s="205" t="s">
        <v>1200</v>
      </c>
    </row>
    <row r="132" spans="1:7" x14ac:dyDescent="0.25">
      <c r="A132" s="265" t="s">
        <v>1292</v>
      </c>
      <c r="B132" s="66" t="s">
        <v>20</v>
      </c>
      <c r="C132" s="270">
        <v>5303</v>
      </c>
      <c r="D132" s="66" t="s">
        <v>1311</v>
      </c>
      <c r="E132" s="66"/>
      <c r="F132" s="197">
        <v>25000</v>
      </c>
      <c r="G132" s="205" t="s">
        <v>741</v>
      </c>
    </row>
    <row r="133" spans="1:7" x14ac:dyDescent="0.25">
      <c r="A133" s="265" t="s">
        <v>1292</v>
      </c>
      <c r="B133" s="66" t="s">
        <v>20</v>
      </c>
      <c r="C133" s="270">
        <v>5304</v>
      </c>
      <c r="D133" s="66" t="s">
        <v>1312</v>
      </c>
      <c r="E133" s="66"/>
      <c r="F133" s="197">
        <v>25000</v>
      </c>
      <c r="G133" s="66" t="s">
        <v>741</v>
      </c>
    </row>
    <row r="134" spans="1:7" x14ac:dyDescent="0.25">
      <c r="A134" s="265" t="s">
        <v>1292</v>
      </c>
      <c r="B134" s="66" t="s">
        <v>20</v>
      </c>
      <c r="C134" s="270">
        <v>5305</v>
      </c>
      <c r="D134" s="66" t="s">
        <v>1313</v>
      </c>
      <c r="E134" s="66"/>
      <c r="F134" s="197">
        <v>25000</v>
      </c>
      <c r="G134" s="205" t="s">
        <v>741</v>
      </c>
    </row>
    <row r="135" spans="1:7" x14ac:dyDescent="0.25">
      <c r="A135" s="265" t="s">
        <v>1292</v>
      </c>
      <c r="B135" s="66" t="s">
        <v>20</v>
      </c>
      <c r="C135" s="270">
        <v>5306</v>
      </c>
      <c r="D135" s="66" t="s">
        <v>1275</v>
      </c>
      <c r="E135" s="66"/>
      <c r="F135" s="197">
        <v>25000</v>
      </c>
      <c r="G135" s="205" t="s">
        <v>741</v>
      </c>
    </row>
    <row r="136" spans="1:7" x14ac:dyDescent="0.25">
      <c r="A136" s="265" t="s">
        <v>1292</v>
      </c>
      <c r="B136" s="66" t="s">
        <v>20</v>
      </c>
      <c r="C136" s="270">
        <v>5307</v>
      </c>
      <c r="D136" s="66" t="s">
        <v>985</v>
      </c>
      <c r="E136" s="66"/>
      <c r="F136" s="197">
        <v>25000</v>
      </c>
      <c r="G136" s="205" t="s">
        <v>741</v>
      </c>
    </row>
    <row r="137" spans="1:7" x14ac:dyDescent="0.25">
      <c r="A137" s="265" t="s">
        <v>1292</v>
      </c>
      <c r="B137" s="66" t="s">
        <v>20</v>
      </c>
      <c r="C137" s="270">
        <v>5308</v>
      </c>
      <c r="D137" s="66" t="s">
        <v>706</v>
      </c>
      <c r="E137" s="66"/>
      <c r="F137" s="197">
        <v>25000</v>
      </c>
      <c r="G137" s="205" t="s">
        <v>741</v>
      </c>
    </row>
    <row r="138" spans="1:7" x14ac:dyDescent="0.25">
      <c r="A138" s="265" t="s">
        <v>1292</v>
      </c>
      <c r="B138" s="66" t="s">
        <v>20</v>
      </c>
      <c r="C138" s="270">
        <v>5309</v>
      </c>
      <c r="D138" s="66" t="s">
        <v>252</v>
      </c>
      <c r="E138" s="66"/>
      <c r="F138" s="197">
        <v>25000</v>
      </c>
      <c r="G138" s="205" t="s">
        <v>741</v>
      </c>
    </row>
    <row r="139" spans="1:7" x14ac:dyDescent="0.25">
      <c r="A139" s="265" t="s">
        <v>1292</v>
      </c>
      <c r="B139" s="66" t="s">
        <v>20</v>
      </c>
      <c r="C139" s="270">
        <v>5310</v>
      </c>
      <c r="D139" s="66" t="s">
        <v>193</v>
      </c>
      <c r="E139" s="66"/>
      <c r="F139" s="197">
        <v>1000</v>
      </c>
      <c r="G139" s="205" t="s">
        <v>741</v>
      </c>
    </row>
    <row r="140" spans="1:7" x14ac:dyDescent="0.25">
      <c r="A140" s="265" t="s">
        <v>1292</v>
      </c>
      <c r="B140" s="66" t="s">
        <v>20</v>
      </c>
      <c r="C140" s="270">
        <v>5311</v>
      </c>
      <c r="D140" s="66" t="s">
        <v>1314</v>
      </c>
      <c r="E140" s="66"/>
      <c r="F140" s="197">
        <v>25000</v>
      </c>
      <c r="G140" s="205" t="s">
        <v>741</v>
      </c>
    </row>
    <row r="141" spans="1:7" x14ac:dyDescent="0.25">
      <c r="A141" s="265" t="s">
        <v>1292</v>
      </c>
      <c r="B141" s="66" t="s">
        <v>20</v>
      </c>
      <c r="C141" s="270">
        <v>5312</v>
      </c>
      <c r="D141" s="66" t="s">
        <v>1315</v>
      </c>
      <c r="E141" s="66"/>
      <c r="F141" s="197">
        <v>25000</v>
      </c>
      <c r="G141" s="205" t="s">
        <v>741</v>
      </c>
    </row>
    <row r="142" spans="1:7" x14ac:dyDescent="0.25">
      <c r="A142" s="265" t="s">
        <v>1292</v>
      </c>
      <c r="B142" s="66" t="s">
        <v>20</v>
      </c>
      <c r="C142" s="270">
        <v>5313</v>
      </c>
      <c r="D142" s="66" t="s">
        <v>1316</v>
      </c>
      <c r="E142" s="66"/>
      <c r="F142" s="197">
        <v>1700</v>
      </c>
      <c r="G142" s="205" t="s">
        <v>1200</v>
      </c>
    </row>
    <row r="143" spans="1:7" x14ac:dyDescent="0.25">
      <c r="A143" s="265" t="s">
        <v>1292</v>
      </c>
      <c r="B143" s="66" t="s">
        <v>20</v>
      </c>
      <c r="C143" s="270">
        <v>5314</v>
      </c>
      <c r="D143" s="66" t="s">
        <v>1317</v>
      </c>
      <c r="E143" s="66"/>
      <c r="F143" s="197">
        <v>6650</v>
      </c>
      <c r="G143" s="205" t="s">
        <v>278</v>
      </c>
    </row>
    <row r="144" spans="1:7" x14ac:dyDescent="0.25">
      <c r="A144" s="265" t="s">
        <v>1292</v>
      </c>
      <c r="B144" s="66" t="s">
        <v>20</v>
      </c>
      <c r="C144" s="270">
        <v>5315</v>
      </c>
      <c r="D144" s="66" t="s">
        <v>1318</v>
      </c>
      <c r="E144" s="66"/>
      <c r="F144" s="197">
        <v>7600</v>
      </c>
      <c r="G144" s="205" t="s">
        <v>278</v>
      </c>
    </row>
    <row r="145" spans="1:9" x14ac:dyDescent="0.25">
      <c r="A145" s="265" t="s">
        <v>1292</v>
      </c>
      <c r="B145" s="66" t="s">
        <v>20</v>
      </c>
      <c r="C145" s="270">
        <v>5316</v>
      </c>
      <c r="D145" s="66" t="s">
        <v>1319</v>
      </c>
      <c r="E145" s="66"/>
      <c r="F145" s="197">
        <v>7910</v>
      </c>
      <c r="G145" s="205" t="s">
        <v>1320</v>
      </c>
    </row>
    <row r="146" spans="1:9" x14ac:dyDescent="0.25">
      <c r="A146" s="265" t="s">
        <v>1321</v>
      </c>
      <c r="B146" s="66" t="s">
        <v>20</v>
      </c>
      <c r="C146" s="270">
        <v>5317</v>
      </c>
      <c r="D146" s="66" t="s">
        <v>75</v>
      </c>
      <c r="E146" s="66"/>
      <c r="F146" s="197">
        <v>12350</v>
      </c>
      <c r="G146" s="205" t="s">
        <v>1250</v>
      </c>
    </row>
    <row r="147" spans="1:9" x14ac:dyDescent="0.25">
      <c r="A147" s="265" t="s">
        <v>1332</v>
      </c>
      <c r="B147" s="66" t="s">
        <v>20</v>
      </c>
      <c r="C147" s="66">
        <v>5318</v>
      </c>
      <c r="D147" s="66" t="s">
        <v>636</v>
      </c>
      <c r="E147" s="66"/>
      <c r="F147" s="197">
        <v>2450</v>
      </c>
      <c r="G147" s="205" t="s">
        <v>83</v>
      </c>
    </row>
    <row r="148" spans="1:9" ht="15.75" x14ac:dyDescent="0.25">
      <c r="A148" s="206"/>
      <c r="B148" s="66"/>
      <c r="C148" s="66"/>
      <c r="D148" s="12" t="s">
        <v>65</v>
      </c>
      <c r="E148" s="66"/>
      <c r="F148" s="228">
        <f>SUM(F98:F147)</f>
        <v>1902203.7999999998</v>
      </c>
      <c r="G148" s="205"/>
    </row>
    <row r="149" spans="1:9" ht="15.75" x14ac:dyDescent="0.25">
      <c r="A149" s="224"/>
      <c r="B149" s="225"/>
      <c r="C149" s="225"/>
      <c r="D149" s="106" t="s">
        <v>90</v>
      </c>
      <c r="E149" s="225"/>
      <c r="F149" s="230">
        <f>+F148</f>
        <v>1902203.7999999998</v>
      </c>
      <c r="G149" s="227"/>
    </row>
    <row r="150" spans="1:9" ht="16.5" thickBot="1" x14ac:dyDescent="0.3">
      <c r="A150" s="342"/>
      <c r="B150" s="337"/>
      <c r="C150" s="337"/>
      <c r="D150" s="343"/>
      <c r="E150" s="337"/>
      <c r="F150" s="344"/>
      <c r="G150" s="341"/>
    </row>
    <row r="151" spans="1:9" ht="15.75" thickBot="1" x14ac:dyDescent="0.3">
      <c r="A151" s="233"/>
      <c r="B151" s="234"/>
      <c r="C151" s="235"/>
      <c r="D151" s="236" t="s">
        <v>1220</v>
      </c>
      <c r="E151" s="237"/>
      <c r="F151" s="238"/>
      <c r="G151" s="239"/>
    </row>
    <row r="152" spans="1:9" ht="15.75" thickBot="1" x14ac:dyDescent="0.3">
      <c r="A152" s="264">
        <v>44598</v>
      </c>
      <c r="B152" s="201" t="s">
        <v>20</v>
      </c>
      <c r="C152" s="330">
        <v>212</v>
      </c>
      <c r="D152" s="201" t="s">
        <v>1304</v>
      </c>
      <c r="E152" s="201"/>
      <c r="F152" s="202">
        <v>70126.960000000006</v>
      </c>
      <c r="G152" s="203" t="s">
        <v>1300</v>
      </c>
    </row>
    <row r="153" spans="1:9" x14ac:dyDescent="0.25">
      <c r="A153" s="264">
        <v>44598</v>
      </c>
      <c r="B153" s="201" t="s">
        <v>20</v>
      </c>
      <c r="C153" s="330">
        <v>213</v>
      </c>
      <c r="D153" s="201" t="s">
        <v>1304</v>
      </c>
      <c r="E153" s="201"/>
      <c r="F153" s="202">
        <v>186481.43</v>
      </c>
      <c r="G153" s="203" t="s">
        <v>1301</v>
      </c>
    </row>
    <row r="154" spans="1:9" x14ac:dyDescent="0.25">
      <c r="A154" s="265">
        <v>44598</v>
      </c>
      <c r="B154" s="66" t="s">
        <v>20</v>
      </c>
      <c r="C154" s="270">
        <v>223</v>
      </c>
      <c r="D154" s="66" t="s">
        <v>124</v>
      </c>
      <c r="E154" s="66"/>
      <c r="F154" s="197">
        <v>40361.410000000003</v>
      </c>
      <c r="G154" s="205" t="s">
        <v>1302</v>
      </c>
    </row>
    <row r="155" spans="1:9" x14ac:dyDescent="0.25">
      <c r="A155" s="265" t="s">
        <v>1292</v>
      </c>
      <c r="B155" s="66" t="s">
        <v>20</v>
      </c>
      <c r="C155" s="270">
        <v>276</v>
      </c>
      <c r="D155" s="66" t="s">
        <v>1303</v>
      </c>
      <c r="E155" s="66"/>
      <c r="F155" s="197">
        <v>88944.43</v>
      </c>
      <c r="G155" s="205" t="s">
        <v>765</v>
      </c>
    </row>
    <row r="156" spans="1:9" s="112" customFormat="1" ht="14.25" customHeight="1" x14ac:dyDescent="0.25">
      <c r="A156" s="265" t="s">
        <v>1321</v>
      </c>
      <c r="B156" s="66" t="s">
        <v>20</v>
      </c>
      <c r="C156" s="270">
        <v>281</v>
      </c>
      <c r="D156" s="66" t="s">
        <v>223</v>
      </c>
      <c r="E156" s="66"/>
      <c r="F156" s="197">
        <v>9097.4599999999991</v>
      </c>
      <c r="G156" s="205" t="s">
        <v>765</v>
      </c>
    </row>
    <row r="157" spans="1:9" x14ac:dyDescent="0.25">
      <c r="A157" s="265" t="s">
        <v>1292</v>
      </c>
      <c r="B157" s="66" t="s">
        <v>20</v>
      </c>
      <c r="C157" s="270">
        <v>283</v>
      </c>
      <c r="D157" s="66" t="s">
        <v>223</v>
      </c>
      <c r="E157" s="66"/>
      <c r="F157" s="197">
        <v>13837.71</v>
      </c>
      <c r="G157" s="205" t="s">
        <v>765</v>
      </c>
    </row>
    <row r="158" spans="1:9" x14ac:dyDescent="0.25">
      <c r="A158" s="265" t="s">
        <v>1268</v>
      </c>
      <c r="B158" s="66" t="s">
        <v>20</v>
      </c>
      <c r="C158" s="270">
        <v>287</v>
      </c>
      <c r="D158" s="66" t="s">
        <v>1305</v>
      </c>
      <c r="E158" s="66"/>
      <c r="F158" s="197">
        <v>69212.5</v>
      </c>
      <c r="G158" s="205" t="s">
        <v>765</v>
      </c>
    </row>
    <row r="159" spans="1:9" x14ac:dyDescent="0.25">
      <c r="A159" s="265" t="s">
        <v>1268</v>
      </c>
      <c r="B159" s="66" t="s">
        <v>20</v>
      </c>
      <c r="C159" s="270">
        <v>289</v>
      </c>
      <c r="D159" s="66" t="s">
        <v>223</v>
      </c>
      <c r="E159" s="66"/>
      <c r="F159" s="197">
        <v>124601.74</v>
      </c>
      <c r="G159" s="205" t="s">
        <v>765</v>
      </c>
      <c r="I159" t="s">
        <v>1036</v>
      </c>
    </row>
    <row r="160" spans="1:9" x14ac:dyDescent="0.25">
      <c r="A160" s="301" t="s">
        <v>1321</v>
      </c>
      <c r="B160" s="66" t="s">
        <v>20</v>
      </c>
      <c r="C160" s="329">
        <v>291</v>
      </c>
      <c r="D160" s="225" t="s">
        <v>223</v>
      </c>
      <c r="E160" s="225"/>
      <c r="F160" s="241">
        <v>64787.07</v>
      </c>
      <c r="G160" s="227" t="s">
        <v>765</v>
      </c>
    </row>
    <row r="161" spans="1:7" x14ac:dyDescent="0.25">
      <c r="A161" s="301">
        <v>44567</v>
      </c>
      <c r="B161" s="66" t="s">
        <v>20</v>
      </c>
      <c r="C161" s="329">
        <v>306</v>
      </c>
      <c r="D161" s="225" t="s">
        <v>1306</v>
      </c>
      <c r="E161" s="225"/>
      <c r="F161" s="241">
        <v>132549</v>
      </c>
      <c r="G161" s="227" t="s">
        <v>765</v>
      </c>
    </row>
    <row r="162" spans="1:7" x14ac:dyDescent="0.25">
      <c r="A162" s="301" t="s">
        <v>1332</v>
      </c>
      <c r="B162" s="66" t="s">
        <v>20</v>
      </c>
      <c r="C162" s="329">
        <v>316</v>
      </c>
      <c r="D162" s="225" t="s">
        <v>1304</v>
      </c>
      <c r="E162" s="225"/>
      <c r="F162" s="241">
        <v>196386.87</v>
      </c>
      <c r="G162" s="227" t="s">
        <v>1356</v>
      </c>
    </row>
    <row r="163" spans="1:7" x14ac:dyDescent="0.25">
      <c r="A163" s="301" t="s">
        <v>1331</v>
      </c>
      <c r="B163" s="66" t="s">
        <v>20</v>
      </c>
      <c r="C163" s="329">
        <v>317</v>
      </c>
      <c r="D163" s="225" t="s">
        <v>1304</v>
      </c>
      <c r="E163" s="225"/>
      <c r="F163" s="241">
        <v>66465.820000000007</v>
      </c>
      <c r="G163" s="227" t="s">
        <v>1355</v>
      </c>
    </row>
    <row r="164" spans="1:7" x14ac:dyDescent="0.25">
      <c r="A164" s="301" t="s">
        <v>1333</v>
      </c>
      <c r="B164" s="66" t="s">
        <v>20</v>
      </c>
      <c r="C164" s="329">
        <v>335</v>
      </c>
      <c r="D164" s="225" t="s">
        <v>1226</v>
      </c>
      <c r="E164" s="225"/>
      <c r="F164" s="241">
        <v>61146.06</v>
      </c>
      <c r="G164" s="227" t="s">
        <v>1354</v>
      </c>
    </row>
    <row r="165" spans="1:7" ht="15.75" thickBot="1" x14ac:dyDescent="0.3">
      <c r="A165" s="301"/>
      <c r="B165" s="66"/>
      <c r="C165" s="329"/>
      <c r="D165" s="209" t="s">
        <v>1021</v>
      </c>
      <c r="E165" s="225"/>
      <c r="F165" s="226">
        <f>SUM(F152:F164)</f>
        <v>1123998.4600000002</v>
      </c>
      <c r="G165" s="227"/>
    </row>
    <row r="166" spans="1:7" s="349" customFormat="1" ht="15.75" thickBot="1" x14ac:dyDescent="0.3">
      <c r="A166" s="268"/>
      <c r="B166" s="208"/>
      <c r="C166" s="208"/>
      <c r="D166" s="209"/>
      <c r="E166" s="208"/>
      <c r="F166" s="232"/>
      <c r="G166" s="210"/>
    </row>
    <row r="167" spans="1:7" x14ac:dyDescent="0.25">
      <c r="A167" s="163"/>
      <c r="B167" s="164"/>
      <c r="C167" s="164"/>
      <c r="D167" s="354" t="s">
        <v>1221</v>
      </c>
      <c r="E167" s="164"/>
      <c r="F167" s="164"/>
      <c r="G167" s="23"/>
    </row>
    <row r="168" spans="1:7" x14ac:dyDescent="0.25">
      <c r="A168" s="6" t="s">
        <v>1294</v>
      </c>
      <c r="B168" s="11" t="s">
        <v>20</v>
      </c>
      <c r="C168" s="8">
        <v>258</v>
      </c>
      <c r="D168" s="303" t="s">
        <v>693</v>
      </c>
      <c r="E168" s="304"/>
      <c r="F168" s="309">
        <v>58525.41</v>
      </c>
      <c r="G168" s="23" t="s">
        <v>765</v>
      </c>
    </row>
    <row r="169" spans="1:7" x14ac:dyDescent="0.25">
      <c r="A169" s="172" t="s">
        <v>1333</v>
      </c>
      <c r="B169" s="11" t="s">
        <v>20</v>
      </c>
      <c r="C169" s="306">
        <v>300</v>
      </c>
      <c r="D169" s="307" t="s">
        <v>1351</v>
      </c>
      <c r="E169" s="304"/>
      <c r="F169" s="310">
        <v>7750629.5999999996</v>
      </c>
      <c r="G169" s="211" t="s">
        <v>1352</v>
      </c>
    </row>
    <row r="170" spans="1:7" x14ac:dyDescent="0.25">
      <c r="A170" s="172" t="s">
        <v>1333</v>
      </c>
      <c r="B170" s="11" t="s">
        <v>20</v>
      </c>
      <c r="C170" s="306">
        <v>302</v>
      </c>
      <c r="D170" s="307" t="s">
        <v>1353</v>
      </c>
      <c r="E170" s="304"/>
      <c r="F170" s="310">
        <v>585288.57999999996</v>
      </c>
      <c r="G170" s="211" t="s">
        <v>765</v>
      </c>
    </row>
    <row r="171" spans="1:7" x14ac:dyDescent="0.25">
      <c r="A171" s="172"/>
      <c r="B171" s="11"/>
      <c r="C171" s="306"/>
      <c r="D171" s="272" t="s">
        <v>1021</v>
      </c>
      <c r="E171" s="304"/>
      <c r="F171" s="308">
        <f>SUM(F168:F170)</f>
        <v>8394443.5899999999</v>
      </c>
      <c r="G171" s="211"/>
    </row>
    <row r="172" spans="1:7" x14ac:dyDescent="0.25">
      <c r="A172" s="172"/>
      <c r="B172" s="305"/>
      <c r="C172" s="306"/>
      <c r="D172" s="272"/>
      <c r="E172" s="304"/>
      <c r="F172" s="308"/>
      <c r="G172" s="211"/>
    </row>
    <row r="173" spans="1:7" s="328" customFormat="1" x14ac:dyDescent="0.25">
      <c r="A173" s="242"/>
      <c r="B173" s="243"/>
      <c r="C173" s="244"/>
      <c r="D173" s="350" t="s">
        <v>1361</v>
      </c>
      <c r="E173" s="351"/>
      <c r="F173" s="352"/>
      <c r="G173" s="247"/>
    </row>
    <row r="174" spans="1:7" x14ac:dyDescent="0.25">
      <c r="A174" s="301" t="s">
        <v>1332</v>
      </c>
      <c r="B174" s="66" t="s">
        <v>20</v>
      </c>
      <c r="C174" s="329">
        <v>367</v>
      </c>
      <c r="D174" s="225" t="s">
        <v>1343</v>
      </c>
      <c r="E174" s="225"/>
      <c r="F174" s="241">
        <v>30000</v>
      </c>
      <c r="G174" s="227" t="s">
        <v>1344</v>
      </c>
    </row>
    <row r="175" spans="1:7" x14ac:dyDescent="0.25">
      <c r="A175" s="301" t="s">
        <v>1332</v>
      </c>
      <c r="B175" s="66" t="s">
        <v>20</v>
      </c>
      <c r="C175" s="329">
        <v>371</v>
      </c>
      <c r="D175" s="225" t="s">
        <v>1345</v>
      </c>
      <c r="E175" s="225"/>
      <c r="F175" s="241">
        <v>10384100.210000001</v>
      </c>
      <c r="G175" s="227" t="s">
        <v>1346</v>
      </c>
    </row>
    <row r="176" spans="1:7" x14ac:dyDescent="0.25">
      <c r="A176" s="172"/>
      <c r="B176" s="305"/>
      <c r="C176" s="306"/>
      <c r="D176" s="272" t="s">
        <v>1360</v>
      </c>
      <c r="E176" s="304"/>
      <c r="F176" s="308">
        <f>SUM(F174:F175)</f>
        <v>10414100.210000001</v>
      </c>
      <c r="G176" s="211"/>
    </row>
    <row r="177" spans="1:7" x14ac:dyDescent="0.25">
      <c r="A177" s="172"/>
      <c r="B177" s="305"/>
      <c r="C177" s="306"/>
      <c r="D177" s="272"/>
      <c r="E177" s="304"/>
      <c r="F177" s="308"/>
      <c r="G177" s="211"/>
    </row>
    <row r="178" spans="1:7" s="328" customFormat="1" x14ac:dyDescent="0.25">
      <c r="A178" s="242"/>
      <c r="B178" s="243"/>
      <c r="C178" s="244"/>
      <c r="D178" s="350" t="s">
        <v>1362</v>
      </c>
      <c r="E178" s="351"/>
      <c r="F178" s="352"/>
      <c r="G178" s="247"/>
    </row>
    <row r="179" spans="1:7" x14ac:dyDescent="0.25">
      <c r="A179" s="6">
        <v>44718</v>
      </c>
      <c r="B179" s="11" t="s">
        <v>20</v>
      </c>
      <c r="C179" s="8">
        <v>266</v>
      </c>
      <c r="D179" s="303" t="s">
        <v>1307</v>
      </c>
      <c r="E179" s="304"/>
      <c r="F179" s="309">
        <v>118420.39</v>
      </c>
      <c r="G179" s="23" t="s">
        <v>1350</v>
      </c>
    </row>
    <row r="180" spans="1:7" x14ac:dyDescent="0.25">
      <c r="A180" s="172">
        <v>44718</v>
      </c>
      <c r="B180" s="11" t="s">
        <v>20</v>
      </c>
      <c r="C180" s="306">
        <v>268</v>
      </c>
      <c r="D180" s="307" t="s">
        <v>1308</v>
      </c>
      <c r="E180" s="304"/>
      <c r="F180" s="310">
        <v>853823.28</v>
      </c>
      <c r="G180" s="211" t="s">
        <v>1349</v>
      </c>
    </row>
    <row r="181" spans="1:7" x14ac:dyDescent="0.25">
      <c r="A181" s="172" t="s">
        <v>1331</v>
      </c>
      <c r="B181" s="11" t="s">
        <v>20</v>
      </c>
      <c r="C181" s="306">
        <v>369</v>
      </c>
      <c r="D181" s="307" t="s">
        <v>1347</v>
      </c>
      <c r="E181" s="304"/>
      <c r="F181" s="310">
        <v>1391114.44</v>
      </c>
      <c r="G181" s="211" t="s">
        <v>1348</v>
      </c>
    </row>
    <row r="182" spans="1:7" x14ac:dyDescent="0.25">
      <c r="A182" s="172"/>
      <c r="B182" s="305"/>
      <c r="C182" s="306"/>
      <c r="D182" s="272" t="s">
        <v>1360</v>
      </c>
      <c r="E182" s="304"/>
      <c r="F182" s="308">
        <f>SUM(F179:F181)</f>
        <v>2363358.11</v>
      </c>
      <c r="G182" s="211"/>
    </row>
    <row r="183" spans="1:7" x14ac:dyDescent="0.25">
      <c r="A183" s="172"/>
      <c r="B183" s="305"/>
      <c r="C183" s="306"/>
      <c r="D183" s="307"/>
      <c r="E183" s="304"/>
      <c r="F183" s="310"/>
      <c r="G183" s="211"/>
    </row>
    <row r="184" spans="1:7" ht="15.75" thickBot="1" x14ac:dyDescent="0.3">
      <c r="A184" s="242"/>
      <c r="B184" s="243"/>
      <c r="C184" s="244"/>
      <c r="D184" s="245" t="s">
        <v>1022</v>
      </c>
      <c r="E184" s="221"/>
      <c r="F184" s="246"/>
      <c r="G184" s="247"/>
    </row>
    <row r="185" spans="1:7" x14ac:dyDescent="0.25">
      <c r="A185" s="248" t="s">
        <v>1292</v>
      </c>
      <c r="B185" s="249" t="s">
        <v>20</v>
      </c>
      <c r="C185" s="250"/>
      <c r="D185" s="249" t="s">
        <v>1309</v>
      </c>
      <c r="E185" s="251"/>
      <c r="F185" s="353">
        <v>284720.24</v>
      </c>
      <c r="G185" s="253"/>
    </row>
    <row r="186" spans="1:7" x14ac:dyDescent="0.25">
      <c r="A186" s="206"/>
      <c r="B186" s="66"/>
      <c r="C186" s="66"/>
      <c r="D186" s="32"/>
      <c r="E186" s="66"/>
      <c r="F186" s="66"/>
      <c r="G186" s="205"/>
    </row>
    <row r="187" spans="1:7" ht="16.5" thickBot="1" x14ac:dyDescent="0.3">
      <c r="A187" s="207"/>
      <c r="B187" s="208"/>
      <c r="C187" s="208"/>
      <c r="D187" s="209" t="s">
        <v>24</v>
      </c>
      <c r="E187" s="229">
        <f>+E50+E47+E44+E38</f>
        <v>33390782</v>
      </c>
      <c r="F187" s="229">
        <f>+F185+F182+F176+F171+F165+F149+F92</f>
        <v>25998234.09</v>
      </c>
      <c r="G187" s="210"/>
    </row>
    <row r="188" spans="1:7" ht="15.75" x14ac:dyDescent="0.25">
      <c r="A188" s="317"/>
      <c r="B188" s="317"/>
      <c r="C188" s="317"/>
      <c r="D188" s="9"/>
      <c r="E188" s="318"/>
      <c r="F188" s="318"/>
      <c r="G188" s="317"/>
    </row>
    <row r="189" spans="1:7" ht="15.75" x14ac:dyDescent="0.25">
      <c r="A189" s="317"/>
      <c r="B189" s="317"/>
      <c r="C189" s="317"/>
      <c r="D189" s="9"/>
      <c r="E189" s="318"/>
      <c r="F189" s="318"/>
      <c r="G189" s="317"/>
    </row>
    <row r="190" spans="1:7" ht="15.75" x14ac:dyDescent="0.25">
      <c r="A190" s="317"/>
      <c r="B190" s="317"/>
      <c r="C190" s="317"/>
      <c r="D190" s="9"/>
      <c r="E190" s="318"/>
      <c r="F190" s="318"/>
      <c r="G190" s="317"/>
    </row>
    <row r="191" spans="1:7" ht="15.75" x14ac:dyDescent="0.25">
      <c r="A191" s="317"/>
      <c r="B191" s="317"/>
      <c r="C191" s="317"/>
      <c r="D191" s="9"/>
      <c r="E191" s="318"/>
      <c r="F191" s="318"/>
      <c r="G191" s="317"/>
    </row>
    <row r="192" spans="1:7" ht="15.75" x14ac:dyDescent="0.25">
      <c r="A192" s="317"/>
      <c r="B192" s="317"/>
      <c r="C192" s="317"/>
      <c r="D192" s="9"/>
      <c r="E192" s="318"/>
      <c r="F192" s="318"/>
      <c r="G192" s="317"/>
    </row>
    <row r="193" spans="1:7" ht="15.75" x14ac:dyDescent="0.25">
      <c r="A193" s="317"/>
      <c r="B193" s="317"/>
      <c r="C193" s="317"/>
      <c r="D193" s="9"/>
      <c r="E193" s="318"/>
      <c r="F193" s="318"/>
      <c r="G193" s="317"/>
    </row>
    <row r="194" spans="1:7" ht="15.75" x14ac:dyDescent="0.25">
      <c r="A194" s="317"/>
      <c r="B194" s="317"/>
      <c r="C194" s="317"/>
      <c r="D194" s="9"/>
      <c r="E194" s="318"/>
      <c r="F194" s="318"/>
      <c r="G194" s="317"/>
    </row>
    <row r="195" spans="1:7" x14ac:dyDescent="0.25">
      <c r="A195" s="373" t="s">
        <v>114</v>
      </c>
      <c r="B195" s="373"/>
      <c r="C195" s="373"/>
      <c r="D195" s="373" t="s">
        <v>32</v>
      </c>
      <c r="E195" s="373"/>
      <c r="F195" s="373"/>
      <c r="G195" s="99"/>
    </row>
    <row r="196" spans="1:7" x14ac:dyDescent="0.25">
      <c r="A196" s="376" t="s">
        <v>786</v>
      </c>
      <c r="B196" s="376"/>
      <c r="C196" s="376"/>
      <c r="D196" s="373" t="s">
        <v>642</v>
      </c>
      <c r="E196" s="373"/>
      <c r="F196" s="373"/>
      <c r="G196" s="97"/>
    </row>
    <row r="197" spans="1:7" s="1" customFormat="1" ht="14.25" customHeight="1" x14ac:dyDescent="0.25">
      <c r="A197" s="375" t="s">
        <v>27</v>
      </c>
      <c r="B197" s="375"/>
      <c r="C197" s="375"/>
      <c r="D197" s="375" t="s">
        <v>29</v>
      </c>
      <c r="E197" s="375"/>
      <c r="F197" s="375"/>
      <c r="G197" s="97"/>
    </row>
    <row r="198" spans="1:7" s="1" customFormat="1" ht="14.25" customHeight="1" x14ac:dyDescent="0.25">
      <c r="A198" s="319"/>
      <c r="B198" s="319"/>
      <c r="C198" s="319"/>
      <c r="D198" s="319"/>
      <c r="E198" s="319"/>
      <c r="F198" s="319"/>
      <c r="G198" s="98"/>
    </row>
    <row r="199" spans="1:7" s="1" customFormat="1" ht="14.25" customHeight="1" x14ac:dyDescent="0.25">
      <c r="A199" s="319"/>
      <c r="B199" s="319"/>
      <c r="C199" s="319"/>
      <c r="D199" s="319"/>
      <c r="E199" s="319"/>
      <c r="F199" s="319"/>
      <c r="G199" s="98"/>
    </row>
    <row r="200" spans="1:7" s="1" customFormat="1" ht="14.25" customHeight="1" x14ac:dyDescent="0.25">
      <c r="A200" s="373" t="s">
        <v>1234</v>
      </c>
      <c r="B200" s="373"/>
      <c r="C200" s="373"/>
      <c r="D200" s="373" t="s">
        <v>35</v>
      </c>
      <c r="E200" s="373"/>
      <c r="F200" s="373"/>
      <c r="G200" s="99"/>
    </row>
    <row r="201" spans="1:7" s="1" customFormat="1" ht="14.25" customHeight="1" x14ac:dyDescent="0.25">
      <c r="A201" s="376" t="s">
        <v>649</v>
      </c>
      <c r="B201" s="376"/>
      <c r="C201" s="376"/>
      <c r="D201" s="373" t="s">
        <v>648</v>
      </c>
      <c r="E201" s="373"/>
      <c r="F201" s="373"/>
      <c r="G201" s="97"/>
    </row>
    <row r="202" spans="1:7" s="1" customFormat="1" ht="14.25" customHeight="1" x14ac:dyDescent="0.25">
      <c r="A202" s="375" t="s">
        <v>27</v>
      </c>
      <c r="B202" s="375"/>
      <c r="C202" s="375"/>
      <c r="D202" s="375" t="s">
        <v>29</v>
      </c>
      <c r="E202" s="375"/>
      <c r="F202" s="375"/>
      <c r="G202" s="97"/>
    </row>
    <row r="203" spans="1:7" s="1" customFormat="1" ht="14.25" customHeight="1" x14ac:dyDescent="0.25">
      <c r="A203" s="99"/>
      <c r="B203" s="99"/>
      <c r="C203" s="99"/>
      <c r="D203" s="99"/>
      <c r="E203" s="120"/>
      <c r="F203" s="120"/>
      <c r="G203" s="98"/>
    </row>
    <row r="204" spans="1:7" x14ac:dyDescent="0.25">
      <c r="A204" s="373" t="s">
        <v>37</v>
      </c>
      <c r="B204" s="373"/>
      <c r="C204" s="373"/>
      <c r="D204" s="373"/>
      <c r="E204" s="373"/>
      <c r="F204" s="373"/>
      <c r="G204" s="99"/>
    </row>
    <row r="205" spans="1:7" s="180" customFormat="1" ht="14.25" customHeight="1" x14ac:dyDescent="0.25">
      <c r="A205" s="374" t="s">
        <v>280</v>
      </c>
      <c r="B205" s="374"/>
      <c r="C205" s="374"/>
      <c r="D205" s="374"/>
      <c r="E205" s="374"/>
      <c r="F205" s="374"/>
      <c r="G205" s="97"/>
    </row>
    <row r="206" spans="1:7" s="1" customFormat="1" ht="14.25" customHeight="1" x14ac:dyDescent="0.25">
      <c r="A206" s="375" t="s">
        <v>39</v>
      </c>
      <c r="B206" s="375"/>
      <c r="C206" s="375"/>
      <c r="D206" s="375"/>
      <c r="E206" s="375"/>
      <c r="F206" s="375"/>
      <c r="G206" s="97"/>
    </row>
    <row r="207" spans="1:7" s="1" customFormat="1" ht="14.25" customHeight="1" x14ac:dyDescent="0.25">
      <c r="A207" s="319"/>
      <c r="B207" s="319"/>
      <c r="C207" s="319"/>
      <c r="D207" s="319"/>
      <c r="E207" s="319"/>
      <c r="F207" s="319"/>
      <c r="G207" s="97"/>
    </row>
    <row r="208" spans="1:7" s="1" customFormat="1" ht="14.25" customHeight="1" x14ac:dyDescent="0.25">
      <c r="A208" s="319"/>
      <c r="B208" s="319"/>
      <c r="C208" s="319"/>
      <c r="D208" s="319"/>
      <c r="E208" s="319"/>
      <c r="F208" s="319"/>
      <c r="G208" s="97"/>
    </row>
    <row r="209" spans="1:11" s="1" customFormat="1" ht="14.25" customHeight="1" x14ac:dyDescent="0.25">
      <c r="A209" s="319"/>
      <c r="B209" s="319"/>
      <c r="C209" s="319"/>
      <c r="D209" s="319"/>
      <c r="E209" s="319"/>
      <c r="F209" s="319"/>
      <c r="G209" s="97"/>
    </row>
    <row r="210" spans="1:11" x14ac:dyDescent="0.25">
      <c r="A210" s="319"/>
      <c r="B210" s="319"/>
      <c r="C210" s="319"/>
      <c r="D210" s="319"/>
      <c r="E210" s="319"/>
      <c r="F210" s="319"/>
      <c r="G210" s="97"/>
    </row>
    <row r="211" spans="1:11" x14ac:dyDescent="0.25">
      <c r="A211" s="319"/>
      <c r="B211" s="319"/>
      <c r="C211" s="319"/>
      <c r="D211" s="319"/>
      <c r="E211" s="319"/>
      <c r="F211" s="319"/>
      <c r="G211" s="97"/>
    </row>
    <row r="213" spans="1:11" s="41" customFormat="1" ht="19.5" customHeight="1" x14ac:dyDescent="0.25">
      <c r="A213"/>
      <c r="B213"/>
      <c r="C213"/>
      <c r="D213"/>
      <c r="E213"/>
      <c r="F213"/>
      <c r="G213"/>
      <c r="H213" s="39"/>
      <c r="I213" s="39"/>
      <c r="J213" s="39"/>
      <c r="K213" s="39"/>
    </row>
    <row r="214" spans="1:11" s="41" customFormat="1" ht="19.5" customHeight="1" x14ac:dyDescent="0.25">
      <c r="A214"/>
      <c r="B214"/>
      <c r="C214"/>
      <c r="D214"/>
      <c r="E214"/>
      <c r="F214"/>
      <c r="G214"/>
      <c r="H214" s="38"/>
      <c r="I214" s="38"/>
      <c r="J214" s="38"/>
      <c r="K214" s="36"/>
    </row>
    <row r="215" spans="1:11" s="41" customFormat="1" ht="19.5" customHeight="1" x14ac:dyDescent="0.25">
      <c r="A215"/>
      <c r="B215"/>
      <c r="C215"/>
      <c r="D215"/>
      <c r="E215"/>
      <c r="F215"/>
      <c r="G215"/>
      <c r="H215" s="38"/>
      <c r="I215" s="38"/>
      <c r="J215" s="38"/>
      <c r="K215" s="36"/>
    </row>
    <row r="216" spans="1:11" s="41" customFormat="1" ht="19.5" customHeight="1" x14ac:dyDescent="0.25">
      <c r="A216"/>
      <c r="B216"/>
      <c r="C216"/>
      <c r="D216"/>
      <c r="E216"/>
      <c r="F216"/>
      <c r="G216"/>
      <c r="H216" s="38"/>
      <c r="I216" s="38"/>
      <c r="J216" s="38"/>
      <c r="K216" s="36"/>
    </row>
    <row r="217" spans="1:11" s="41" customFormat="1" ht="19.5" customHeight="1" x14ac:dyDescent="0.25">
      <c r="A217"/>
      <c r="B217"/>
      <c r="C217"/>
      <c r="D217"/>
      <c r="E217"/>
      <c r="F217"/>
      <c r="G217"/>
      <c r="H217" s="38"/>
      <c r="I217" s="38"/>
      <c r="J217" s="38"/>
      <c r="K217" s="36"/>
    </row>
    <row r="218" spans="1:11" s="41" customFormat="1" ht="19.5" customHeight="1" x14ac:dyDescent="0.25">
      <c r="A218"/>
      <c r="B218"/>
      <c r="C218"/>
      <c r="D218"/>
      <c r="E218"/>
      <c r="F218"/>
      <c r="G218"/>
      <c r="H218" s="39"/>
      <c r="I218" s="39"/>
      <c r="J218" s="39"/>
      <c r="K218" s="39"/>
    </row>
    <row r="219" spans="1:11" s="41" customFormat="1" ht="14.25" customHeight="1" x14ac:dyDescent="0.25">
      <c r="A219"/>
      <c r="B219"/>
      <c r="C219"/>
      <c r="D219"/>
      <c r="E219"/>
      <c r="F219"/>
      <c r="G219"/>
    </row>
    <row r="220" spans="1:11" s="41" customFormat="1" ht="14.25" customHeight="1" x14ac:dyDescent="0.25">
      <c r="A220"/>
      <c r="B220"/>
      <c r="C220"/>
      <c r="D220"/>
      <c r="E220"/>
      <c r="F220"/>
      <c r="G220"/>
    </row>
    <row r="221" spans="1:11" s="41" customFormat="1" ht="14.25" customHeight="1" x14ac:dyDescent="0.25">
      <c r="A221"/>
      <c r="B221"/>
      <c r="C221"/>
      <c r="D221"/>
      <c r="E221"/>
      <c r="F221"/>
      <c r="G221"/>
    </row>
    <row r="222" spans="1:11" s="41" customFormat="1" ht="14.25" customHeight="1" x14ac:dyDescent="0.25">
      <c r="A222"/>
      <c r="B222"/>
      <c r="C222"/>
      <c r="D222"/>
      <c r="E222"/>
      <c r="F222"/>
      <c r="G222"/>
    </row>
    <row r="223" spans="1:11" s="41" customFormat="1" ht="14.25" customHeight="1" x14ac:dyDescent="0.25">
      <c r="A223"/>
      <c r="B223"/>
      <c r="C223"/>
      <c r="D223"/>
      <c r="E223"/>
      <c r="F223"/>
      <c r="G223"/>
    </row>
    <row r="224" spans="1:11" s="41" customFormat="1" ht="14.25" customHeight="1" x14ac:dyDescent="0.25">
      <c r="A224"/>
      <c r="B224"/>
      <c r="C224"/>
      <c r="D224"/>
      <c r="E224"/>
      <c r="F224"/>
      <c r="G224"/>
    </row>
    <row r="225" spans="1:11" s="41" customFormat="1" ht="14.25" customHeight="1" x14ac:dyDescent="0.25">
      <c r="A225"/>
      <c r="B225"/>
      <c r="C225"/>
      <c r="D225"/>
      <c r="E225"/>
      <c r="F225"/>
      <c r="G225"/>
    </row>
    <row r="226" spans="1:11" s="41" customFormat="1" ht="14.25" customHeight="1" x14ac:dyDescent="0.25">
      <c r="A226"/>
      <c r="B226"/>
      <c r="C226"/>
      <c r="D226"/>
      <c r="E226"/>
      <c r="F226"/>
      <c r="G22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9"/>
      <c r="I227" s="39"/>
      <c r="J227" s="39"/>
      <c r="K227" s="39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4.25" customHeight="1" x14ac:dyDescent="0.25">
      <c r="A229"/>
      <c r="B229"/>
      <c r="C229"/>
      <c r="D229"/>
      <c r="E229"/>
      <c r="F229"/>
      <c r="G229"/>
    </row>
  </sheetData>
  <mergeCells count="19">
    <mergeCell ref="A4:F4"/>
    <mergeCell ref="A5:F5"/>
    <mergeCell ref="A7:F7"/>
    <mergeCell ref="A40:F40"/>
    <mergeCell ref="A195:C195"/>
    <mergeCell ref="D195:F195"/>
    <mergeCell ref="A196:C196"/>
    <mergeCell ref="D196:F196"/>
    <mergeCell ref="A197:C197"/>
    <mergeCell ref="D197:F197"/>
    <mergeCell ref="A200:C200"/>
    <mergeCell ref="D200:F200"/>
    <mergeCell ref="A206:F206"/>
    <mergeCell ref="A201:C201"/>
    <mergeCell ref="D201:F201"/>
    <mergeCell ref="A202:C202"/>
    <mergeCell ref="D202:F202"/>
    <mergeCell ref="A204:F204"/>
    <mergeCell ref="A205:F205"/>
  </mergeCells>
  <dataValidations count="1">
    <dataValidation type="list" allowBlank="1" showInputMessage="1" promptTitle="ELEGIR TIPO DE INGRESO O EGRESO" sqref="B151 B176:B185 B168:B173">
      <formula1>$H$6:$H$7</formula1>
    </dataValidation>
  </dataValidations>
  <pageMargins left="0.25" right="0.25" top="0.75" bottom="0.75" header="0.3" footer="0.3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8"/>
  <sheetViews>
    <sheetView workbookViewId="0">
      <selection activeCell="D59" sqref="D5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1214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44566</v>
      </c>
      <c r="B8" s="66" t="s">
        <v>21</v>
      </c>
      <c r="C8" s="66"/>
      <c r="D8" s="66" t="s">
        <v>3</v>
      </c>
      <c r="E8" s="197">
        <v>18825</v>
      </c>
      <c r="F8" s="66"/>
      <c r="G8" s="205"/>
    </row>
    <row r="9" spans="1:261" x14ac:dyDescent="0.25">
      <c r="A9" s="265">
        <v>44597</v>
      </c>
      <c r="B9" s="66" t="s">
        <v>21</v>
      </c>
      <c r="C9" s="66"/>
      <c r="D9" s="66" t="s">
        <v>3</v>
      </c>
      <c r="E9" s="197">
        <v>54258</v>
      </c>
      <c r="F9" s="66"/>
      <c r="G9" s="205"/>
    </row>
    <row r="10" spans="1:261" x14ac:dyDescent="0.25">
      <c r="A10" s="265">
        <v>44625</v>
      </c>
      <c r="B10" s="66" t="s">
        <v>21</v>
      </c>
      <c r="C10" s="66"/>
      <c r="D10" s="66" t="s">
        <v>3</v>
      </c>
      <c r="E10" s="197">
        <v>927301</v>
      </c>
      <c r="F10" s="66"/>
      <c r="G10" s="205"/>
    </row>
    <row r="11" spans="1:261" x14ac:dyDescent="0.25">
      <c r="A11" s="265">
        <v>44656</v>
      </c>
      <c r="B11" s="66" t="s">
        <v>21</v>
      </c>
      <c r="C11" s="66"/>
      <c r="D11" s="66" t="s">
        <v>3</v>
      </c>
      <c r="E11" s="197">
        <v>906893</v>
      </c>
      <c r="F11" s="66"/>
      <c r="G11" s="205"/>
    </row>
    <row r="12" spans="1:261" x14ac:dyDescent="0.25">
      <c r="A12" s="265">
        <v>44686</v>
      </c>
      <c r="B12" s="66" t="s">
        <v>21</v>
      </c>
      <c r="C12" s="66"/>
      <c r="D12" s="66" t="s">
        <v>3</v>
      </c>
      <c r="E12" s="197">
        <v>512598</v>
      </c>
      <c r="F12" s="66"/>
      <c r="G12" s="205"/>
    </row>
    <row r="13" spans="1:261" x14ac:dyDescent="0.25">
      <c r="A13" s="265">
        <v>44717</v>
      </c>
      <c r="B13" s="66" t="s">
        <v>21</v>
      </c>
      <c r="C13" s="66"/>
      <c r="D13" s="66" t="s">
        <v>3</v>
      </c>
      <c r="E13" s="197">
        <v>449108.2</v>
      </c>
      <c r="F13" s="66"/>
      <c r="G13" s="205"/>
    </row>
    <row r="14" spans="1:261" x14ac:dyDescent="0.25">
      <c r="A14" s="265">
        <v>44747</v>
      </c>
      <c r="B14" s="66" t="s">
        <v>21</v>
      </c>
      <c r="C14" s="66"/>
      <c r="D14" s="66" t="s">
        <v>3</v>
      </c>
      <c r="E14" s="197">
        <v>173361</v>
      </c>
      <c r="F14" s="66"/>
      <c r="G14" s="205"/>
    </row>
    <row r="15" spans="1:261" x14ac:dyDescent="0.25">
      <c r="A15" s="265">
        <v>44778</v>
      </c>
      <c r="B15" s="66" t="s">
        <v>21</v>
      </c>
      <c r="C15" s="66"/>
      <c r="D15" s="66" t="s">
        <v>3</v>
      </c>
      <c r="E15" s="197">
        <v>2080</v>
      </c>
      <c r="F15" s="66"/>
      <c r="G15" s="205"/>
    </row>
    <row r="16" spans="1:261" x14ac:dyDescent="0.25">
      <c r="A16" s="265">
        <v>44809</v>
      </c>
      <c r="B16" s="66" t="s">
        <v>21</v>
      </c>
      <c r="C16" s="66"/>
      <c r="D16" s="66" t="s">
        <v>3</v>
      </c>
      <c r="E16" s="197">
        <v>523763</v>
      </c>
      <c r="F16" s="66"/>
      <c r="G16" s="205"/>
    </row>
    <row r="17" spans="1:7" x14ac:dyDescent="0.25">
      <c r="A17" s="265">
        <v>44839</v>
      </c>
      <c r="B17" s="66" t="s">
        <v>21</v>
      </c>
      <c r="C17" s="66"/>
      <c r="D17" s="66" t="s">
        <v>3</v>
      </c>
      <c r="E17" s="197">
        <v>390093</v>
      </c>
      <c r="F17" s="66"/>
      <c r="G17" s="205"/>
    </row>
    <row r="18" spans="1:7" x14ac:dyDescent="0.25">
      <c r="A18" s="265">
        <v>44870</v>
      </c>
      <c r="B18" s="66" t="s">
        <v>21</v>
      </c>
      <c r="C18" s="66"/>
      <c r="D18" s="66" t="s">
        <v>3</v>
      </c>
      <c r="E18" s="197">
        <v>336572</v>
      </c>
      <c r="F18" s="66"/>
      <c r="G18" s="205"/>
    </row>
    <row r="19" spans="1:7" x14ac:dyDescent="0.25">
      <c r="A19" s="265">
        <v>44900</v>
      </c>
      <c r="B19" s="66" t="s">
        <v>21</v>
      </c>
      <c r="C19" s="66"/>
      <c r="D19" s="66" t="s">
        <v>3</v>
      </c>
      <c r="E19" s="197">
        <v>277574</v>
      </c>
      <c r="F19" s="66"/>
      <c r="G19" s="205"/>
    </row>
    <row r="20" spans="1:7" x14ac:dyDescent="0.25">
      <c r="A20" s="265" t="s">
        <v>1103</v>
      </c>
      <c r="B20" s="66" t="s">
        <v>21</v>
      </c>
      <c r="C20" s="66"/>
      <c r="D20" s="66" t="s">
        <v>3</v>
      </c>
      <c r="E20" s="197">
        <v>264197</v>
      </c>
      <c r="F20" s="66"/>
      <c r="G20" s="205"/>
    </row>
    <row r="21" spans="1:7" x14ac:dyDescent="0.25">
      <c r="A21" s="265" t="s">
        <v>1106</v>
      </c>
      <c r="B21" s="66" t="s">
        <v>21</v>
      </c>
      <c r="C21" s="66"/>
      <c r="D21" s="66" t="s">
        <v>3</v>
      </c>
      <c r="E21" s="197">
        <v>133979</v>
      </c>
      <c r="F21" s="66"/>
      <c r="G21" s="205"/>
    </row>
    <row r="22" spans="1:7" x14ac:dyDescent="0.25">
      <c r="A22" s="265" t="s">
        <v>1102</v>
      </c>
      <c r="B22" s="66" t="s">
        <v>21</v>
      </c>
      <c r="C22" s="66"/>
      <c r="D22" s="66" t="s">
        <v>3</v>
      </c>
      <c r="E22" s="197">
        <v>1050</v>
      </c>
      <c r="F22" s="66"/>
      <c r="G22" s="205"/>
    </row>
    <row r="23" spans="1:7" x14ac:dyDescent="0.25">
      <c r="A23" s="265" t="s">
        <v>1101</v>
      </c>
      <c r="B23" s="66" t="s">
        <v>21</v>
      </c>
      <c r="C23" s="66"/>
      <c r="D23" s="66" t="s">
        <v>3</v>
      </c>
      <c r="E23" s="197">
        <v>447744</v>
      </c>
      <c r="F23" s="66"/>
      <c r="G23" s="205"/>
    </row>
    <row r="24" spans="1:7" x14ac:dyDescent="0.25">
      <c r="A24" s="265" t="s">
        <v>1100</v>
      </c>
      <c r="B24" s="66" t="s">
        <v>21</v>
      </c>
      <c r="C24" s="66"/>
      <c r="D24" s="66" t="s">
        <v>3</v>
      </c>
      <c r="E24" s="197">
        <v>423832</v>
      </c>
      <c r="F24" s="66"/>
      <c r="G24" s="205"/>
    </row>
    <row r="25" spans="1:7" x14ac:dyDescent="0.25">
      <c r="A25" s="265" t="s">
        <v>1099</v>
      </c>
      <c r="B25" s="66" t="s">
        <v>21</v>
      </c>
      <c r="C25" s="66"/>
      <c r="D25" s="66" t="s">
        <v>3</v>
      </c>
      <c r="E25" s="197">
        <v>408447</v>
      </c>
      <c r="F25" s="66"/>
      <c r="G25" s="205"/>
    </row>
    <row r="26" spans="1:7" x14ac:dyDescent="0.25">
      <c r="A26" s="265" t="s">
        <v>1098</v>
      </c>
      <c r="B26" s="66" t="s">
        <v>21</v>
      </c>
      <c r="C26" s="66"/>
      <c r="D26" s="66" t="s">
        <v>3</v>
      </c>
      <c r="E26" s="197">
        <v>421083</v>
      </c>
      <c r="F26" s="66"/>
      <c r="G26" s="205"/>
    </row>
    <row r="27" spans="1:7" x14ac:dyDescent="0.25">
      <c r="A27" s="265" t="s">
        <v>1097</v>
      </c>
      <c r="B27" s="66" t="s">
        <v>21</v>
      </c>
      <c r="C27" s="66"/>
      <c r="D27" s="66" t="s">
        <v>3</v>
      </c>
      <c r="E27" s="197">
        <v>447555</v>
      </c>
      <c r="F27" s="66"/>
      <c r="G27" s="205"/>
    </row>
    <row r="28" spans="1:7" x14ac:dyDescent="0.25">
      <c r="A28" s="265" t="s">
        <v>1096</v>
      </c>
      <c r="B28" s="66" t="s">
        <v>21</v>
      </c>
      <c r="C28" s="66"/>
      <c r="D28" s="66" t="s">
        <v>3</v>
      </c>
      <c r="E28" s="197">
        <v>182026</v>
      </c>
      <c r="F28" s="66"/>
      <c r="G28" s="205"/>
    </row>
    <row r="29" spans="1:7" x14ac:dyDescent="0.25">
      <c r="A29" s="265" t="s">
        <v>1105</v>
      </c>
      <c r="B29" s="66" t="s">
        <v>21</v>
      </c>
      <c r="C29" s="66"/>
      <c r="D29" s="66" t="s">
        <v>3</v>
      </c>
      <c r="E29" s="197">
        <v>4035</v>
      </c>
      <c r="F29" s="66"/>
      <c r="G29" s="205"/>
    </row>
    <row r="30" spans="1:7" x14ac:dyDescent="0.25">
      <c r="A30" s="265" t="s">
        <v>1095</v>
      </c>
      <c r="B30" s="66" t="s">
        <v>21</v>
      </c>
      <c r="C30" s="66"/>
      <c r="D30" s="66" t="s">
        <v>3</v>
      </c>
      <c r="E30" s="197">
        <v>751273</v>
      </c>
      <c r="F30" s="66"/>
      <c r="G30" s="205"/>
    </row>
    <row r="31" spans="1:7" x14ac:dyDescent="0.25">
      <c r="A31" s="265" t="s">
        <v>1094</v>
      </c>
      <c r="B31" s="66" t="s">
        <v>21</v>
      </c>
      <c r="C31" s="66"/>
      <c r="D31" s="66" t="s">
        <v>3</v>
      </c>
      <c r="E31" s="197">
        <v>546769</v>
      </c>
      <c r="F31" s="66"/>
      <c r="G31" s="205"/>
    </row>
    <row r="32" spans="1:7" x14ac:dyDescent="0.25">
      <c r="A32" s="265" t="s">
        <v>1093</v>
      </c>
      <c r="B32" s="66" t="s">
        <v>21</v>
      </c>
      <c r="C32" s="66"/>
      <c r="D32" s="66" t="s">
        <v>3</v>
      </c>
      <c r="E32" s="197">
        <v>548895</v>
      </c>
      <c r="F32" s="66"/>
      <c r="G32" s="205"/>
    </row>
    <row r="33" spans="1:8" x14ac:dyDescent="0.25">
      <c r="A33" s="265" t="s">
        <v>1092</v>
      </c>
      <c r="B33" s="66" t="s">
        <v>21</v>
      </c>
      <c r="C33" s="66"/>
      <c r="D33" s="66" t="s">
        <v>3</v>
      </c>
      <c r="E33" s="197">
        <v>361151</v>
      </c>
      <c r="F33" s="66"/>
      <c r="G33" s="205"/>
    </row>
    <row r="34" spans="1:8" x14ac:dyDescent="0.25">
      <c r="A34" s="265" t="s">
        <v>1091</v>
      </c>
      <c r="B34" s="66" t="s">
        <v>21</v>
      </c>
      <c r="C34" s="66"/>
      <c r="D34" s="66" t="s">
        <v>3</v>
      </c>
      <c r="E34" s="197">
        <v>658980</v>
      </c>
      <c r="F34" s="66"/>
      <c r="G34" s="205"/>
    </row>
    <row r="35" spans="1:8" x14ac:dyDescent="0.25">
      <c r="A35" s="265" t="s">
        <v>1090</v>
      </c>
      <c r="B35" s="66" t="s">
        <v>21</v>
      </c>
      <c r="C35" s="66"/>
      <c r="D35" s="66" t="s">
        <v>3</v>
      </c>
      <c r="E35" s="197">
        <v>192223</v>
      </c>
      <c r="F35" s="66"/>
      <c r="G35" s="205"/>
    </row>
    <row r="36" spans="1:8" x14ac:dyDescent="0.25">
      <c r="A36" s="265" t="s">
        <v>1089</v>
      </c>
      <c r="B36" s="66" t="s">
        <v>21</v>
      </c>
      <c r="C36" s="66"/>
      <c r="D36" s="66" t="s">
        <v>3</v>
      </c>
      <c r="E36" s="197">
        <v>9110</v>
      </c>
      <c r="F36" s="66"/>
      <c r="G36" s="205"/>
    </row>
    <row r="37" spans="1:8" x14ac:dyDescent="0.25">
      <c r="A37" s="265" t="s">
        <v>1088</v>
      </c>
      <c r="B37" s="66" t="s">
        <v>21</v>
      </c>
      <c r="C37" s="66"/>
      <c r="D37" s="66" t="s">
        <v>3</v>
      </c>
      <c r="E37" s="197">
        <v>733247</v>
      </c>
      <c r="F37" s="66"/>
      <c r="G37" s="205"/>
    </row>
    <row r="38" spans="1:8" x14ac:dyDescent="0.25">
      <c r="A38" s="265" t="s">
        <v>1104</v>
      </c>
      <c r="B38" s="66" t="s">
        <v>21</v>
      </c>
      <c r="C38" s="66"/>
      <c r="D38" s="66" t="s">
        <v>3</v>
      </c>
      <c r="E38" s="197">
        <v>1238524</v>
      </c>
      <c r="F38" s="66"/>
      <c r="G38" s="205"/>
    </row>
    <row r="39" spans="1:8" x14ac:dyDescent="0.25">
      <c r="A39" s="266"/>
      <c r="B39" s="66"/>
      <c r="C39" s="66"/>
      <c r="D39" s="12" t="s">
        <v>13</v>
      </c>
      <c r="E39" s="198">
        <f>SUM(E8:E38)</f>
        <v>12346546.199999999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12346546.199999999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12346546.199999999</v>
      </c>
      <c r="F42" s="66"/>
      <c r="G42" s="205"/>
    </row>
    <row r="43" spans="1:8" s="1" customFormat="1" ht="14.25" customHeight="1" thickBot="1" x14ac:dyDescent="0.3">
      <c r="A43" s="386" t="s">
        <v>1024</v>
      </c>
      <c r="B43" s="387"/>
      <c r="C43" s="387"/>
      <c r="D43" s="387"/>
      <c r="E43" s="387"/>
      <c r="F43" s="388"/>
      <c r="G43" s="214"/>
    </row>
    <row r="44" spans="1:8" ht="15.75" thickBot="1" x14ac:dyDescent="0.3">
      <c r="A44" s="264" t="s">
        <v>1099</v>
      </c>
      <c r="B44" s="201" t="s">
        <v>20</v>
      </c>
      <c r="C44" s="201"/>
      <c r="D44" s="201" t="s">
        <v>1173</v>
      </c>
      <c r="E44" s="202">
        <v>7500000</v>
      </c>
      <c r="F44" s="201"/>
      <c r="G44" s="203"/>
    </row>
    <row r="45" spans="1:8" ht="15.75" thickBot="1" x14ac:dyDescent="0.3">
      <c r="A45" s="266" t="s">
        <v>1099</v>
      </c>
      <c r="B45" s="66" t="s">
        <v>20</v>
      </c>
      <c r="C45" s="66"/>
      <c r="D45" s="201" t="s">
        <v>1174</v>
      </c>
      <c r="E45" s="197">
        <v>1233333.33</v>
      </c>
      <c r="F45" s="66"/>
      <c r="G45" s="205"/>
    </row>
    <row r="46" spans="1:8" x14ac:dyDescent="0.25">
      <c r="A46" s="265" t="s">
        <v>1099</v>
      </c>
      <c r="B46" s="66" t="s">
        <v>20</v>
      </c>
      <c r="C46" s="66"/>
      <c r="D46" s="201" t="s">
        <v>1175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SUM(E44:E46)</f>
        <v>19596585.329999998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+E47+E42</f>
        <v>31943131.529999997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44717</v>
      </c>
      <c r="B52" s="201" t="s">
        <v>171</v>
      </c>
      <c r="C52" s="201">
        <v>43675</v>
      </c>
      <c r="D52" s="201" t="s">
        <v>135</v>
      </c>
      <c r="E52" s="201"/>
      <c r="F52" s="202">
        <v>12533.38</v>
      </c>
      <c r="G52" s="203" t="s">
        <v>737</v>
      </c>
    </row>
    <row r="53" spans="1:8" x14ac:dyDescent="0.25">
      <c r="A53" s="265">
        <v>44717</v>
      </c>
      <c r="B53" s="66" t="s">
        <v>171</v>
      </c>
      <c r="C53" s="66">
        <v>43676</v>
      </c>
      <c r="D53" s="66" t="s">
        <v>135</v>
      </c>
      <c r="E53" s="269"/>
      <c r="F53" s="197">
        <v>10000</v>
      </c>
      <c r="G53" s="205" t="s">
        <v>1176</v>
      </c>
    </row>
    <row r="54" spans="1:8" x14ac:dyDescent="0.25">
      <c r="A54" s="265">
        <v>44717</v>
      </c>
      <c r="B54" s="66" t="s">
        <v>171</v>
      </c>
      <c r="C54" s="66">
        <v>43677</v>
      </c>
      <c r="D54" s="66" t="s">
        <v>1177</v>
      </c>
      <c r="E54" s="66"/>
      <c r="F54" s="197">
        <v>39900</v>
      </c>
      <c r="G54" s="205" t="s">
        <v>1236</v>
      </c>
    </row>
    <row r="55" spans="1:8" x14ac:dyDescent="0.25">
      <c r="A55" s="265">
        <v>44717</v>
      </c>
      <c r="B55" s="66" t="s">
        <v>171</v>
      </c>
      <c r="C55" s="66">
        <v>43678</v>
      </c>
      <c r="D55" s="66" t="s">
        <v>1178</v>
      </c>
      <c r="E55" s="66"/>
      <c r="F55" s="197">
        <v>24822.560000000001</v>
      </c>
      <c r="G55" s="205" t="s">
        <v>1421</v>
      </c>
    </row>
    <row r="56" spans="1:8" x14ac:dyDescent="0.25">
      <c r="A56" s="265">
        <v>44809</v>
      </c>
      <c r="B56" s="66" t="s">
        <v>171</v>
      </c>
      <c r="C56" s="66">
        <v>43679</v>
      </c>
      <c r="D56" s="66" t="s">
        <v>592</v>
      </c>
      <c r="E56" s="66"/>
      <c r="F56" s="197">
        <v>10000</v>
      </c>
      <c r="G56" s="205" t="s">
        <v>1238</v>
      </c>
    </row>
    <row r="57" spans="1:8" x14ac:dyDescent="0.25">
      <c r="A57" s="265">
        <v>44809</v>
      </c>
      <c r="B57" s="66" t="s">
        <v>171</v>
      </c>
      <c r="C57" s="66">
        <v>43680</v>
      </c>
      <c r="D57" s="66" t="s">
        <v>1179</v>
      </c>
      <c r="E57" s="66"/>
      <c r="F57" s="197">
        <v>10000</v>
      </c>
      <c r="G57" s="205" t="s">
        <v>1239</v>
      </c>
    </row>
    <row r="58" spans="1:8" x14ac:dyDescent="0.25">
      <c r="A58" s="265">
        <v>44809</v>
      </c>
      <c r="B58" s="66" t="s">
        <v>171</v>
      </c>
      <c r="C58" s="66">
        <v>43681</v>
      </c>
      <c r="D58" s="300" t="s">
        <v>1013</v>
      </c>
      <c r="E58" s="66"/>
      <c r="F58" s="197">
        <v>14250</v>
      </c>
      <c r="G58" s="205" t="s">
        <v>1240</v>
      </c>
    </row>
    <row r="59" spans="1:8" x14ac:dyDescent="0.25">
      <c r="A59" s="265">
        <v>44839</v>
      </c>
      <c r="B59" s="66" t="s">
        <v>171</v>
      </c>
      <c r="C59" s="66">
        <v>43682</v>
      </c>
      <c r="D59" s="66" t="s">
        <v>1180</v>
      </c>
      <c r="E59" s="66"/>
      <c r="F59" s="197">
        <v>20000</v>
      </c>
      <c r="G59" s="205" t="s">
        <v>1241</v>
      </c>
    </row>
    <row r="60" spans="1:8" x14ac:dyDescent="0.25">
      <c r="A60" s="265">
        <v>44839</v>
      </c>
      <c r="B60" s="66" t="s">
        <v>171</v>
      </c>
      <c r="C60" s="66">
        <v>43683</v>
      </c>
      <c r="D60" s="66" t="s">
        <v>718</v>
      </c>
      <c r="E60" s="66"/>
      <c r="F60" s="197">
        <v>711.9</v>
      </c>
      <c r="G60" s="205" t="s">
        <v>765</v>
      </c>
    </row>
    <row r="61" spans="1:8" x14ac:dyDescent="0.25">
      <c r="A61" s="265">
        <v>44839</v>
      </c>
      <c r="B61" s="66" t="s">
        <v>171</v>
      </c>
      <c r="C61" s="66">
        <v>43684</v>
      </c>
      <c r="D61" s="66" t="s">
        <v>1181</v>
      </c>
      <c r="E61" s="66"/>
      <c r="F61" s="197">
        <v>5833.35</v>
      </c>
      <c r="G61" s="205" t="s">
        <v>1241</v>
      </c>
    </row>
    <row r="62" spans="1:8" x14ac:dyDescent="0.25">
      <c r="A62" s="265">
        <v>44870</v>
      </c>
      <c r="B62" s="66" t="s">
        <v>171</v>
      </c>
      <c r="C62" s="66">
        <v>43685</v>
      </c>
      <c r="D62" s="66" t="s">
        <v>58</v>
      </c>
      <c r="E62" s="66"/>
      <c r="F62" s="197">
        <v>10000</v>
      </c>
      <c r="G62" s="205" t="s">
        <v>1183</v>
      </c>
    </row>
    <row r="63" spans="1:8" x14ac:dyDescent="0.25">
      <c r="A63" s="265">
        <v>44870</v>
      </c>
      <c r="B63" s="66" t="s">
        <v>171</v>
      </c>
      <c r="C63" s="66">
        <v>43686</v>
      </c>
      <c r="D63" s="66" t="s">
        <v>1182</v>
      </c>
      <c r="E63" s="66"/>
      <c r="F63" s="197">
        <v>5000</v>
      </c>
      <c r="G63" s="205" t="s">
        <v>735</v>
      </c>
    </row>
    <row r="64" spans="1:8" x14ac:dyDescent="0.25">
      <c r="A64" s="265">
        <v>44870</v>
      </c>
      <c r="B64" s="66" t="s">
        <v>171</v>
      </c>
      <c r="C64" s="66">
        <v>43687</v>
      </c>
      <c r="D64" s="66" t="s">
        <v>1184</v>
      </c>
      <c r="E64" s="66"/>
      <c r="F64" s="197">
        <v>5000</v>
      </c>
      <c r="G64" s="205" t="s">
        <v>735</v>
      </c>
    </row>
    <row r="65" spans="1:7" x14ac:dyDescent="0.25">
      <c r="A65" s="265">
        <v>44870</v>
      </c>
      <c r="B65" s="66" t="s">
        <v>171</v>
      </c>
      <c r="C65" s="66">
        <v>43688</v>
      </c>
      <c r="D65" s="66" t="s">
        <v>1185</v>
      </c>
      <c r="E65" s="66"/>
      <c r="F65" s="197">
        <v>5000</v>
      </c>
      <c r="G65" s="205" t="s">
        <v>735</v>
      </c>
    </row>
    <row r="66" spans="1:7" x14ac:dyDescent="0.25">
      <c r="A66" s="265">
        <v>44870</v>
      </c>
      <c r="B66" s="66" t="s">
        <v>171</v>
      </c>
      <c r="C66" s="66">
        <v>43689</v>
      </c>
      <c r="D66" s="66" t="s">
        <v>1187</v>
      </c>
      <c r="E66" s="66"/>
      <c r="F66" s="197">
        <v>5000</v>
      </c>
      <c r="G66" s="205" t="s">
        <v>735</v>
      </c>
    </row>
    <row r="67" spans="1:7" x14ac:dyDescent="0.25">
      <c r="A67" s="265">
        <v>44900</v>
      </c>
      <c r="B67" s="66" t="s">
        <v>171</v>
      </c>
      <c r="C67" s="66">
        <v>43690</v>
      </c>
      <c r="D67" s="66" t="s">
        <v>97</v>
      </c>
      <c r="E67" s="66"/>
      <c r="F67" s="197">
        <v>3000</v>
      </c>
      <c r="G67" s="205" t="s">
        <v>735</v>
      </c>
    </row>
    <row r="68" spans="1:7" x14ac:dyDescent="0.25">
      <c r="A68" s="265">
        <v>44900</v>
      </c>
      <c r="B68" s="66" t="s">
        <v>171</v>
      </c>
      <c r="C68" s="66">
        <v>43691</v>
      </c>
      <c r="D68" s="66" t="s">
        <v>1186</v>
      </c>
      <c r="E68" s="66"/>
      <c r="F68" s="197">
        <v>3000</v>
      </c>
      <c r="G68" s="205" t="s">
        <v>735</v>
      </c>
    </row>
    <row r="69" spans="1:7" x14ac:dyDescent="0.25">
      <c r="A69" s="265">
        <v>44900</v>
      </c>
      <c r="B69" s="66" t="s">
        <v>171</v>
      </c>
      <c r="C69" s="66">
        <v>43692</v>
      </c>
      <c r="D69" s="66" t="s">
        <v>260</v>
      </c>
      <c r="E69" s="66"/>
      <c r="F69" s="197">
        <v>0</v>
      </c>
      <c r="G69" s="205"/>
    </row>
    <row r="70" spans="1:7" x14ac:dyDescent="0.25">
      <c r="A70" s="265">
        <v>44900</v>
      </c>
      <c r="B70" s="66" t="s">
        <v>171</v>
      </c>
      <c r="C70" s="66">
        <v>43693</v>
      </c>
      <c r="D70" s="66" t="s">
        <v>260</v>
      </c>
      <c r="E70" s="66"/>
      <c r="F70" s="197">
        <v>0</v>
      </c>
      <c r="G70" s="205"/>
    </row>
    <row r="71" spans="1:7" x14ac:dyDescent="0.25">
      <c r="A71" s="265">
        <v>44900</v>
      </c>
      <c r="B71" s="66" t="s">
        <v>171</v>
      </c>
      <c r="C71" s="66">
        <v>43694</v>
      </c>
      <c r="D71" s="66" t="s">
        <v>1177</v>
      </c>
      <c r="E71" s="66"/>
      <c r="F71" s="197">
        <v>39900</v>
      </c>
      <c r="G71" s="205" t="s">
        <v>1237</v>
      </c>
    </row>
    <row r="72" spans="1:7" x14ac:dyDescent="0.25">
      <c r="A72" s="265" t="s">
        <v>1103</v>
      </c>
      <c r="B72" s="66" t="s">
        <v>171</v>
      </c>
      <c r="C72" s="66">
        <v>43695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1103</v>
      </c>
      <c r="B73" s="66" t="s">
        <v>171</v>
      </c>
      <c r="C73" s="66">
        <v>43696</v>
      </c>
      <c r="D73" s="66" t="s">
        <v>260</v>
      </c>
      <c r="E73" s="66"/>
      <c r="F73" s="197">
        <v>0</v>
      </c>
      <c r="G73" s="205"/>
    </row>
    <row r="74" spans="1:7" x14ac:dyDescent="0.25">
      <c r="A74" s="265" t="s">
        <v>1100</v>
      </c>
      <c r="B74" s="66" t="s">
        <v>171</v>
      </c>
      <c r="C74" s="66">
        <v>43697</v>
      </c>
      <c r="D74" s="66" t="s">
        <v>85</v>
      </c>
      <c r="E74" s="66"/>
      <c r="F74" s="197">
        <v>10200.959999999999</v>
      </c>
      <c r="G74" s="205" t="s">
        <v>1241</v>
      </c>
    </row>
    <row r="75" spans="1:7" x14ac:dyDescent="0.25">
      <c r="A75" s="265" t="s">
        <v>1100</v>
      </c>
      <c r="B75" s="66" t="s">
        <v>171</v>
      </c>
      <c r="C75" s="66">
        <v>43698</v>
      </c>
      <c r="D75" s="66" t="s">
        <v>718</v>
      </c>
      <c r="E75" s="66"/>
      <c r="F75" s="197">
        <v>10602.68</v>
      </c>
      <c r="G75" s="205" t="s">
        <v>765</v>
      </c>
    </row>
    <row r="76" spans="1:7" x14ac:dyDescent="0.25">
      <c r="A76" s="265" t="s">
        <v>1100</v>
      </c>
      <c r="B76" s="66" t="s">
        <v>171</v>
      </c>
      <c r="C76" s="66">
        <v>43699</v>
      </c>
      <c r="D76" s="66" t="s">
        <v>686</v>
      </c>
      <c r="E76" s="66"/>
      <c r="F76" s="197">
        <v>103704.87</v>
      </c>
      <c r="G76" s="205" t="s">
        <v>1188</v>
      </c>
    </row>
    <row r="77" spans="1:7" x14ac:dyDescent="0.25">
      <c r="A77" s="265" t="s">
        <v>1100</v>
      </c>
      <c r="B77" s="66" t="s">
        <v>171</v>
      </c>
      <c r="C77" s="66">
        <v>43700</v>
      </c>
      <c r="D77" s="66" t="s">
        <v>718</v>
      </c>
      <c r="E77" s="66"/>
      <c r="F77" s="197">
        <v>0</v>
      </c>
      <c r="G77" s="205"/>
    </row>
    <row r="78" spans="1:7" x14ac:dyDescent="0.25">
      <c r="A78" s="265" t="s">
        <v>1100</v>
      </c>
      <c r="B78" s="66" t="s">
        <v>171</v>
      </c>
      <c r="C78" s="66">
        <v>43701</v>
      </c>
      <c r="D78" s="66" t="s">
        <v>718</v>
      </c>
      <c r="E78" s="66"/>
      <c r="F78" s="197">
        <v>711.9</v>
      </c>
      <c r="G78" s="205" t="s">
        <v>765</v>
      </c>
    </row>
    <row r="79" spans="1:7" x14ac:dyDescent="0.25">
      <c r="A79" s="265" t="s">
        <v>1099</v>
      </c>
      <c r="B79" s="66" t="s">
        <v>171</v>
      </c>
      <c r="C79" s="66">
        <v>43702</v>
      </c>
      <c r="D79" s="66" t="s">
        <v>911</v>
      </c>
      <c r="E79" s="66"/>
      <c r="F79" s="197">
        <v>38333.74</v>
      </c>
      <c r="G79" s="205" t="s">
        <v>1242</v>
      </c>
    </row>
    <row r="80" spans="1:7" x14ac:dyDescent="0.25">
      <c r="A80" s="265" t="s">
        <v>1099</v>
      </c>
      <c r="B80" s="66" t="s">
        <v>171</v>
      </c>
      <c r="C80" s="66">
        <v>43703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1099</v>
      </c>
      <c r="B81" s="66" t="s">
        <v>171</v>
      </c>
      <c r="C81" s="66">
        <v>43704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1099</v>
      </c>
      <c r="B82" s="66" t="s">
        <v>171</v>
      </c>
      <c r="C82" s="66">
        <v>43705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1099</v>
      </c>
      <c r="B83" s="66" t="s">
        <v>171</v>
      </c>
      <c r="C83" s="66">
        <v>43706</v>
      </c>
      <c r="D83" s="66" t="s">
        <v>1189</v>
      </c>
      <c r="E83" s="66"/>
      <c r="F83" s="197">
        <v>211875</v>
      </c>
      <c r="G83" s="205" t="s">
        <v>765</v>
      </c>
    </row>
    <row r="84" spans="1:7" x14ac:dyDescent="0.25">
      <c r="A84" s="265" t="s">
        <v>1099</v>
      </c>
      <c r="B84" s="66" t="s">
        <v>171</v>
      </c>
      <c r="C84" s="66">
        <v>43707</v>
      </c>
      <c r="D84" s="66" t="s">
        <v>732</v>
      </c>
      <c r="E84" s="66"/>
      <c r="F84" s="197">
        <v>6460</v>
      </c>
      <c r="G84" s="205" t="s">
        <v>765</v>
      </c>
    </row>
    <row r="85" spans="1:7" x14ac:dyDescent="0.25">
      <c r="A85" s="265" t="s">
        <v>1098</v>
      </c>
      <c r="B85" s="66" t="s">
        <v>171</v>
      </c>
      <c r="C85" s="66">
        <v>43708</v>
      </c>
      <c r="D85" s="66" t="s">
        <v>1190</v>
      </c>
      <c r="E85" s="66"/>
      <c r="F85" s="197">
        <v>6429.7</v>
      </c>
      <c r="G85" s="205" t="s">
        <v>765</v>
      </c>
    </row>
    <row r="86" spans="1:7" x14ac:dyDescent="0.25">
      <c r="A86" s="265" t="s">
        <v>1098</v>
      </c>
      <c r="B86" s="66" t="s">
        <v>171</v>
      </c>
      <c r="C86" s="66">
        <v>43709</v>
      </c>
      <c r="D86" s="66" t="s">
        <v>963</v>
      </c>
      <c r="E86" s="66"/>
      <c r="F86" s="197">
        <v>11883.05</v>
      </c>
      <c r="G86" s="205" t="s">
        <v>765</v>
      </c>
    </row>
    <row r="87" spans="1:7" x14ac:dyDescent="0.25">
      <c r="A87" s="265" t="s">
        <v>1094</v>
      </c>
      <c r="B87" s="66" t="s">
        <v>171</v>
      </c>
      <c r="C87" s="66">
        <v>43710</v>
      </c>
      <c r="D87" s="66" t="s">
        <v>135</v>
      </c>
      <c r="E87" s="66"/>
      <c r="F87" s="197">
        <v>16882.54</v>
      </c>
      <c r="G87" s="205" t="s">
        <v>737</v>
      </c>
    </row>
    <row r="88" spans="1:7" x14ac:dyDescent="0.25">
      <c r="A88" s="265" t="s">
        <v>1092</v>
      </c>
      <c r="B88" s="66" t="s">
        <v>171</v>
      </c>
      <c r="C88" s="66">
        <v>43711</v>
      </c>
      <c r="D88" s="66" t="s">
        <v>85</v>
      </c>
      <c r="E88" s="66"/>
      <c r="F88" s="197">
        <v>10200.959999999999</v>
      </c>
      <c r="G88" s="205" t="s">
        <v>1243</v>
      </c>
    </row>
    <row r="89" spans="1:7" x14ac:dyDescent="0.25">
      <c r="A89" s="265" t="s">
        <v>1092</v>
      </c>
      <c r="B89" s="66" t="s">
        <v>171</v>
      </c>
      <c r="C89" s="66">
        <v>43712</v>
      </c>
      <c r="D89" s="66" t="s">
        <v>1179</v>
      </c>
      <c r="E89" s="66"/>
      <c r="F89" s="197">
        <v>10000</v>
      </c>
      <c r="G89" s="205" t="s">
        <v>1243</v>
      </c>
    </row>
    <row r="90" spans="1:7" x14ac:dyDescent="0.25">
      <c r="A90" s="265" t="s">
        <v>1104</v>
      </c>
      <c r="B90" s="66" t="s">
        <v>171</v>
      </c>
      <c r="C90" s="66">
        <v>43713</v>
      </c>
      <c r="D90" s="66" t="s">
        <v>1177</v>
      </c>
      <c r="E90" s="66"/>
      <c r="F90" s="197">
        <v>39900</v>
      </c>
      <c r="G90" s="205" t="s">
        <v>1244</v>
      </c>
    </row>
    <row r="91" spans="1:7" x14ac:dyDescent="0.25">
      <c r="A91" s="265" t="s">
        <v>1104</v>
      </c>
      <c r="B91" s="66" t="s">
        <v>171</v>
      </c>
      <c r="C91" s="66">
        <v>43714</v>
      </c>
      <c r="D91" s="66" t="s">
        <v>1178</v>
      </c>
      <c r="E91" s="66"/>
      <c r="F91" s="197">
        <v>14250</v>
      </c>
      <c r="G91" s="205" t="s">
        <v>1244</v>
      </c>
    </row>
    <row r="92" spans="1:7" x14ac:dyDescent="0.25">
      <c r="A92" s="266"/>
      <c r="B92" s="66"/>
      <c r="C92" s="66"/>
      <c r="D92" s="12" t="s">
        <v>77</v>
      </c>
      <c r="E92" s="66"/>
      <c r="F92" s="198">
        <f>SUM(F52:F91)</f>
        <v>715386.59</v>
      </c>
      <c r="G92" s="205"/>
    </row>
    <row r="93" spans="1:7" x14ac:dyDescent="0.25">
      <c r="A93" s="266"/>
      <c r="B93" s="66"/>
      <c r="C93" s="66"/>
      <c r="D93" s="12" t="s">
        <v>65</v>
      </c>
      <c r="E93" s="66"/>
      <c r="F93" s="198">
        <f>+F92</f>
        <v>715386.59</v>
      </c>
      <c r="G93" s="205"/>
    </row>
    <row r="94" spans="1:7" x14ac:dyDescent="0.25">
      <c r="A94" s="267"/>
      <c r="B94" s="225"/>
      <c r="C94" s="225"/>
      <c r="D94" s="106"/>
      <c r="E94" s="225"/>
      <c r="F94" s="226"/>
      <c r="G94" s="227"/>
    </row>
    <row r="95" spans="1:7" ht="15.75" thickBot="1" x14ac:dyDescent="0.3">
      <c r="A95" s="268"/>
      <c r="B95" s="208"/>
      <c r="C95" s="208"/>
      <c r="D95" s="209" t="s">
        <v>127</v>
      </c>
      <c r="E95" s="208"/>
      <c r="F95" s="219">
        <f>+F93</f>
        <v>715386.59</v>
      </c>
      <c r="G95" s="210"/>
    </row>
    <row r="96" spans="1:7" s="1" customFormat="1" ht="14.25" customHeight="1" thickBot="1" x14ac:dyDescent="0.3">
      <c r="A96" s="220"/>
      <c r="B96" s="221"/>
      <c r="C96" s="221"/>
      <c r="D96" s="263" t="s">
        <v>72</v>
      </c>
      <c r="E96" s="221"/>
      <c r="F96" s="221"/>
      <c r="G96" s="211"/>
    </row>
    <row r="97" spans="1:7" x14ac:dyDescent="0.25">
      <c r="A97" s="223"/>
      <c r="B97" s="201" t="s">
        <v>20</v>
      </c>
      <c r="C97" s="201"/>
      <c r="D97" s="201" t="s">
        <v>53</v>
      </c>
      <c r="E97" s="201"/>
      <c r="F97" s="202">
        <v>0</v>
      </c>
      <c r="G97" s="203"/>
    </row>
    <row r="98" spans="1:7" x14ac:dyDescent="0.25">
      <c r="A98" s="206"/>
      <c r="B98" s="66"/>
      <c r="C98" s="66"/>
      <c r="D98" s="66"/>
      <c r="E98" s="66"/>
      <c r="F98" s="197" t="s">
        <v>261</v>
      </c>
      <c r="G98" s="205"/>
    </row>
    <row r="99" spans="1:7" ht="15.75" thickBot="1" x14ac:dyDescent="0.3">
      <c r="A99" s="207"/>
      <c r="B99" s="208"/>
      <c r="C99" s="208"/>
      <c r="D99" s="212" t="s">
        <v>60</v>
      </c>
      <c r="E99" s="208"/>
      <c r="F99" s="219"/>
      <c r="G99" s="210"/>
    </row>
    <row r="100" spans="1:7" s="1" customFormat="1" ht="14.25" customHeight="1" thickBot="1" x14ac:dyDescent="0.3">
      <c r="A100" s="220"/>
      <c r="B100" s="221"/>
      <c r="C100" s="221"/>
      <c r="D100" s="345" t="s">
        <v>71</v>
      </c>
      <c r="E100" s="221"/>
      <c r="F100" s="221"/>
      <c r="G100" s="211"/>
    </row>
    <row r="101" spans="1:7" x14ac:dyDescent="0.25">
      <c r="A101" s="200">
        <v>44625</v>
      </c>
      <c r="B101" s="201" t="s">
        <v>20</v>
      </c>
      <c r="C101" s="201">
        <v>5184</v>
      </c>
      <c r="D101" s="201" t="s">
        <v>748</v>
      </c>
      <c r="E101" s="201"/>
      <c r="F101" s="202">
        <v>25000</v>
      </c>
      <c r="G101" s="203" t="s">
        <v>741</v>
      </c>
    </row>
    <row r="102" spans="1:7" x14ac:dyDescent="0.25">
      <c r="A102" s="204">
        <v>44625</v>
      </c>
      <c r="B102" s="66" t="s">
        <v>20</v>
      </c>
      <c r="C102" s="66">
        <v>5185</v>
      </c>
      <c r="D102" s="66" t="s">
        <v>706</v>
      </c>
      <c r="E102" s="66"/>
      <c r="F102" s="197">
        <v>25000</v>
      </c>
      <c r="G102" s="205" t="s">
        <v>741</v>
      </c>
    </row>
    <row r="103" spans="1:7" x14ac:dyDescent="0.25">
      <c r="A103" s="204">
        <v>44625</v>
      </c>
      <c r="B103" s="66" t="s">
        <v>20</v>
      </c>
      <c r="C103" s="66">
        <v>5186</v>
      </c>
      <c r="D103" s="66" t="s">
        <v>1080</v>
      </c>
      <c r="E103" s="66"/>
      <c r="F103" s="197">
        <v>25000</v>
      </c>
      <c r="G103" s="205" t="s">
        <v>741</v>
      </c>
    </row>
    <row r="104" spans="1:7" x14ac:dyDescent="0.25">
      <c r="A104" s="204">
        <v>44625</v>
      </c>
      <c r="B104" s="66" t="s">
        <v>20</v>
      </c>
      <c r="C104" s="66">
        <v>5187</v>
      </c>
      <c r="D104" s="66" t="s">
        <v>1077</v>
      </c>
      <c r="E104" s="66"/>
      <c r="F104" s="197">
        <v>25000</v>
      </c>
      <c r="G104" s="205" t="s">
        <v>741</v>
      </c>
    </row>
    <row r="105" spans="1:7" x14ac:dyDescent="0.25">
      <c r="A105" s="204">
        <v>44625</v>
      </c>
      <c r="B105" s="66" t="s">
        <v>20</v>
      </c>
      <c r="C105" s="66">
        <v>5188</v>
      </c>
      <c r="D105" s="66" t="s">
        <v>1191</v>
      </c>
      <c r="E105" s="66"/>
      <c r="F105" s="197">
        <v>25000</v>
      </c>
      <c r="G105" s="205" t="s">
        <v>741</v>
      </c>
    </row>
    <row r="106" spans="1:7" x14ac:dyDescent="0.25">
      <c r="A106" s="204">
        <v>44625</v>
      </c>
      <c r="B106" s="66" t="s">
        <v>20</v>
      </c>
      <c r="C106" s="66">
        <v>5189</v>
      </c>
      <c r="D106" s="66" t="s">
        <v>986</v>
      </c>
      <c r="E106" s="66"/>
      <c r="F106" s="197">
        <v>25000</v>
      </c>
      <c r="G106" s="205" t="s">
        <v>741</v>
      </c>
    </row>
    <row r="107" spans="1:7" x14ac:dyDescent="0.25">
      <c r="A107" s="204">
        <v>44625</v>
      </c>
      <c r="B107" s="66" t="s">
        <v>20</v>
      </c>
      <c r="C107" s="66">
        <v>5190</v>
      </c>
      <c r="D107" s="66" t="s">
        <v>742</v>
      </c>
      <c r="E107" s="66"/>
      <c r="F107" s="197">
        <v>25000</v>
      </c>
      <c r="G107" s="205" t="s">
        <v>741</v>
      </c>
    </row>
    <row r="108" spans="1:7" x14ac:dyDescent="0.25">
      <c r="A108" s="204">
        <v>44625</v>
      </c>
      <c r="B108" s="66" t="s">
        <v>20</v>
      </c>
      <c r="C108" s="66">
        <v>5191</v>
      </c>
      <c r="D108" s="66" t="s">
        <v>1192</v>
      </c>
      <c r="E108" s="66"/>
      <c r="F108" s="197">
        <v>25000</v>
      </c>
      <c r="G108" s="205" t="s">
        <v>741</v>
      </c>
    </row>
    <row r="109" spans="1:7" x14ac:dyDescent="0.25">
      <c r="A109" s="204">
        <v>44625</v>
      </c>
      <c r="B109" s="66" t="s">
        <v>20</v>
      </c>
      <c r="C109" s="66">
        <v>5192</v>
      </c>
      <c r="D109" s="66" t="s">
        <v>1193</v>
      </c>
      <c r="E109" s="66"/>
      <c r="F109" s="197">
        <v>35000</v>
      </c>
      <c r="G109" s="205" t="s">
        <v>1196</v>
      </c>
    </row>
    <row r="110" spans="1:7" x14ac:dyDescent="0.25">
      <c r="A110" s="204">
        <v>44625</v>
      </c>
      <c r="B110" s="66" t="s">
        <v>20</v>
      </c>
      <c r="C110" s="66">
        <v>5193</v>
      </c>
      <c r="D110" s="66" t="s">
        <v>193</v>
      </c>
      <c r="E110" s="66"/>
      <c r="F110" s="197">
        <v>1000</v>
      </c>
      <c r="G110" s="205" t="s">
        <v>741</v>
      </c>
    </row>
    <row r="111" spans="1:7" x14ac:dyDescent="0.25">
      <c r="A111" s="204">
        <v>44625</v>
      </c>
      <c r="B111" s="66" t="s">
        <v>20</v>
      </c>
      <c r="C111" s="66">
        <v>5194</v>
      </c>
      <c r="D111" s="66" t="s">
        <v>853</v>
      </c>
      <c r="E111" s="66"/>
      <c r="F111" s="197">
        <v>1750</v>
      </c>
      <c r="G111" s="205" t="s">
        <v>1194</v>
      </c>
    </row>
    <row r="112" spans="1:7" x14ac:dyDescent="0.25">
      <c r="A112" s="204">
        <v>44625</v>
      </c>
      <c r="B112" s="66" t="s">
        <v>20</v>
      </c>
      <c r="C112" s="66">
        <v>5195</v>
      </c>
      <c r="D112" s="66" t="s">
        <v>1195</v>
      </c>
      <c r="E112" s="66"/>
      <c r="F112" s="197">
        <v>55345.51</v>
      </c>
      <c r="G112" s="205" t="s">
        <v>1245</v>
      </c>
    </row>
    <row r="113" spans="1:7" x14ac:dyDescent="0.25">
      <c r="A113" s="204">
        <v>44625</v>
      </c>
      <c r="B113" s="66" t="s">
        <v>20</v>
      </c>
      <c r="C113" s="66">
        <v>5196</v>
      </c>
      <c r="D113" s="66" t="s">
        <v>975</v>
      </c>
      <c r="E113" s="66"/>
      <c r="F113" s="197">
        <v>5000</v>
      </c>
      <c r="G113" s="205" t="s">
        <v>1246</v>
      </c>
    </row>
    <row r="114" spans="1:7" x14ac:dyDescent="0.25">
      <c r="A114" s="204">
        <v>44625</v>
      </c>
      <c r="B114" s="66" t="s">
        <v>20</v>
      </c>
      <c r="C114" s="66">
        <v>5197</v>
      </c>
      <c r="D114" s="66" t="s">
        <v>1193</v>
      </c>
      <c r="E114" s="66"/>
      <c r="F114" s="197">
        <v>25000</v>
      </c>
      <c r="G114" s="205" t="s">
        <v>741</v>
      </c>
    </row>
    <row r="115" spans="1:7" x14ac:dyDescent="0.25">
      <c r="A115" s="204">
        <v>44625</v>
      </c>
      <c r="B115" s="66" t="s">
        <v>20</v>
      </c>
      <c r="C115" s="66">
        <v>5198</v>
      </c>
      <c r="D115" s="66" t="s">
        <v>1069</v>
      </c>
      <c r="E115" s="66"/>
      <c r="F115" s="197">
        <v>13500</v>
      </c>
      <c r="G115" s="205" t="s">
        <v>1196</v>
      </c>
    </row>
    <row r="116" spans="1:7" x14ac:dyDescent="0.25">
      <c r="A116" s="204">
        <v>44625</v>
      </c>
      <c r="B116" s="66" t="s">
        <v>20</v>
      </c>
      <c r="C116" s="66">
        <v>5199</v>
      </c>
      <c r="D116" s="66" t="s">
        <v>742</v>
      </c>
      <c r="E116" s="66"/>
      <c r="F116" s="197">
        <v>45000</v>
      </c>
      <c r="G116" s="205" t="s">
        <v>1196</v>
      </c>
    </row>
    <row r="117" spans="1:7" x14ac:dyDescent="0.25">
      <c r="A117" s="204">
        <v>44717</v>
      </c>
      <c r="B117" s="66" t="s">
        <v>20</v>
      </c>
      <c r="C117" s="66">
        <v>5200</v>
      </c>
      <c r="D117" s="66" t="s">
        <v>1197</v>
      </c>
      <c r="E117" s="66"/>
      <c r="F117" s="197">
        <v>15628.97</v>
      </c>
      <c r="G117" s="205" t="s">
        <v>1247</v>
      </c>
    </row>
    <row r="118" spans="1:7" x14ac:dyDescent="0.25">
      <c r="A118" s="204">
        <v>44717</v>
      </c>
      <c r="B118" s="66" t="s">
        <v>20</v>
      </c>
      <c r="C118" s="66">
        <v>5201</v>
      </c>
      <c r="D118" s="66" t="s">
        <v>149</v>
      </c>
      <c r="E118" s="66"/>
      <c r="F118" s="197">
        <v>14250</v>
      </c>
      <c r="G118" s="205" t="s">
        <v>1248</v>
      </c>
    </row>
    <row r="119" spans="1:7" x14ac:dyDescent="0.25">
      <c r="A119" s="204">
        <v>44717</v>
      </c>
      <c r="B119" s="66" t="s">
        <v>20</v>
      </c>
      <c r="C119" s="66">
        <v>5202</v>
      </c>
      <c r="D119" s="66" t="s">
        <v>99</v>
      </c>
      <c r="E119" s="66"/>
      <c r="F119" s="197">
        <v>11400</v>
      </c>
      <c r="G119" s="205" t="s">
        <v>1248</v>
      </c>
    </row>
    <row r="120" spans="1:7" x14ac:dyDescent="0.25">
      <c r="A120" s="204">
        <v>44717</v>
      </c>
      <c r="B120" s="66" t="s">
        <v>20</v>
      </c>
      <c r="C120" s="66">
        <v>5203</v>
      </c>
      <c r="D120" s="66" t="s">
        <v>982</v>
      </c>
      <c r="E120" s="66"/>
      <c r="F120" s="197">
        <v>11400</v>
      </c>
      <c r="G120" s="205" t="s">
        <v>1248</v>
      </c>
    </row>
    <row r="121" spans="1:7" x14ac:dyDescent="0.25">
      <c r="A121" s="204">
        <v>44717</v>
      </c>
      <c r="B121" s="66" t="s">
        <v>20</v>
      </c>
      <c r="C121" s="66">
        <v>5204</v>
      </c>
      <c r="D121" s="66" t="s">
        <v>820</v>
      </c>
      <c r="E121" s="66"/>
      <c r="F121" s="197">
        <v>14250</v>
      </c>
      <c r="G121" s="205" t="s">
        <v>1248</v>
      </c>
    </row>
    <row r="122" spans="1:7" x14ac:dyDescent="0.25">
      <c r="A122" s="204">
        <v>44717</v>
      </c>
      <c r="B122" s="66" t="s">
        <v>20</v>
      </c>
      <c r="C122" s="66">
        <v>5205</v>
      </c>
      <c r="D122" s="66" t="s">
        <v>350</v>
      </c>
      <c r="E122" s="66"/>
      <c r="F122" s="197">
        <v>1900</v>
      </c>
      <c r="G122" s="205" t="s">
        <v>1248</v>
      </c>
    </row>
    <row r="123" spans="1:7" x14ac:dyDescent="0.25">
      <c r="A123" s="204">
        <v>44717</v>
      </c>
      <c r="B123" s="66" t="s">
        <v>20</v>
      </c>
      <c r="C123" s="66">
        <v>5206</v>
      </c>
      <c r="D123" s="66" t="s">
        <v>241</v>
      </c>
      <c r="E123" s="66"/>
      <c r="F123" s="197">
        <v>14250</v>
      </c>
      <c r="G123" s="205" t="s">
        <v>1248</v>
      </c>
    </row>
    <row r="124" spans="1:7" x14ac:dyDescent="0.25">
      <c r="A124" s="204">
        <v>44717</v>
      </c>
      <c r="B124" s="66" t="s">
        <v>20</v>
      </c>
      <c r="C124" s="66">
        <v>5207</v>
      </c>
      <c r="D124" s="66" t="s">
        <v>979</v>
      </c>
      <c r="E124" s="66"/>
      <c r="F124" s="197">
        <v>33250</v>
      </c>
      <c r="G124" s="205" t="s">
        <v>1248</v>
      </c>
    </row>
    <row r="125" spans="1:7" x14ac:dyDescent="0.25">
      <c r="A125" s="204">
        <v>44717</v>
      </c>
      <c r="B125" s="66" t="s">
        <v>20</v>
      </c>
      <c r="C125" s="66">
        <v>5208</v>
      </c>
      <c r="D125" s="66" t="s">
        <v>822</v>
      </c>
      <c r="E125" s="66"/>
      <c r="F125" s="197">
        <v>42750</v>
      </c>
      <c r="G125" s="205" t="s">
        <v>1248</v>
      </c>
    </row>
    <row r="126" spans="1:7" x14ac:dyDescent="0.25">
      <c r="A126" s="204">
        <v>44717</v>
      </c>
      <c r="B126" s="66" t="s">
        <v>20</v>
      </c>
      <c r="C126" s="66">
        <v>5209</v>
      </c>
      <c r="D126" s="66" t="s">
        <v>824</v>
      </c>
      <c r="E126" s="66"/>
      <c r="F126" s="197">
        <v>8075</v>
      </c>
      <c r="G126" s="205" t="s">
        <v>1249</v>
      </c>
    </row>
    <row r="127" spans="1:7" x14ac:dyDescent="0.25">
      <c r="A127" s="204">
        <v>44717</v>
      </c>
      <c r="B127" s="66" t="s">
        <v>20</v>
      </c>
      <c r="C127" s="270">
        <v>5210</v>
      </c>
      <c r="D127" s="66" t="s">
        <v>884</v>
      </c>
      <c r="E127" s="66"/>
      <c r="F127" s="197">
        <v>7600</v>
      </c>
      <c r="G127" s="205" t="s">
        <v>1249</v>
      </c>
    </row>
    <row r="128" spans="1:7" x14ac:dyDescent="0.25">
      <c r="A128" s="204">
        <v>44717</v>
      </c>
      <c r="B128" s="66" t="s">
        <v>20</v>
      </c>
      <c r="C128" s="270">
        <v>5211</v>
      </c>
      <c r="D128" s="66" t="s">
        <v>883</v>
      </c>
      <c r="E128" s="66"/>
      <c r="F128" s="197">
        <v>42750</v>
      </c>
      <c r="G128" s="205" t="s">
        <v>1248</v>
      </c>
    </row>
    <row r="129" spans="1:7" x14ac:dyDescent="0.25">
      <c r="A129" s="204">
        <v>44717</v>
      </c>
      <c r="B129" s="66" t="s">
        <v>20</v>
      </c>
      <c r="C129" s="270">
        <v>5212</v>
      </c>
      <c r="D129" s="66" t="s">
        <v>703</v>
      </c>
      <c r="E129" s="66"/>
      <c r="F129" s="197">
        <v>12350</v>
      </c>
      <c r="G129" s="205" t="s">
        <v>1250</v>
      </c>
    </row>
    <row r="130" spans="1:7" x14ac:dyDescent="0.25">
      <c r="A130" s="204">
        <v>44717</v>
      </c>
      <c r="B130" s="66" t="s">
        <v>20</v>
      </c>
      <c r="C130" s="270">
        <v>5213</v>
      </c>
      <c r="D130" s="66" t="s">
        <v>238</v>
      </c>
      <c r="E130" s="66"/>
      <c r="F130" s="197">
        <v>42750</v>
      </c>
      <c r="G130" s="205" t="s">
        <v>1250</v>
      </c>
    </row>
    <row r="131" spans="1:7" x14ac:dyDescent="0.25">
      <c r="A131" s="204">
        <v>44717</v>
      </c>
      <c r="B131" s="66" t="s">
        <v>20</v>
      </c>
      <c r="C131" s="270">
        <v>5214</v>
      </c>
      <c r="D131" s="66" t="s">
        <v>148</v>
      </c>
      <c r="E131" s="66"/>
      <c r="F131" s="197">
        <v>11400</v>
      </c>
      <c r="G131" s="205" t="s">
        <v>1250</v>
      </c>
    </row>
    <row r="132" spans="1:7" x14ac:dyDescent="0.25">
      <c r="A132" s="204">
        <v>44717</v>
      </c>
      <c r="B132" s="66" t="s">
        <v>20</v>
      </c>
      <c r="C132" s="270">
        <v>5215</v>
      </c>
      <c r="D132" s="66" t="s">
        <v>1198</v>
      </c>
      <c r="E132" s="66"/>
      <c r="F132" s="197">
        <v>14250</v>
      </c>
      <c r="G132" s="205" t="s">
        <v>1250</v>
      </c>
    </row>
    <row r="133" spans="1:7" x14ac:dyDescent="0.25">
      <c r="A133" s="204">
        <v>44717</v>
      </c>
      <c r="B133" s="66" t="s">
        <v>20</v>
      </c>
      <c r="C133" s="270">
        <v>5216</v>
      </c>
      <c r="D133" s="66" t="s">
        <v>79</v>
      </c>
      <c r="E133" s="66"/>
      <c r="F133" s="197">
        <v>12350</v>
      </c>
      <c r="G133" s="205" t="s">
        <v>1250</v>
      </c>
    </row>
    <row r="134" spans="1:7" x14ac:dyDescent="0.25">
      <c r="A134" s="204">
        <v>44717</v>
      </c>
      <c r="B134" s="66" t="s">
        <v>20</v>
      </c>
      <c r="C134" s="270">
        <v>5217</v>
      </c>
      <c r="D134" s="66" t="s">
        <v>154</v>
      </c>
      <c r="E134" s="66"/>
      <c r="F134" s="197">
        <v>15200</v>
      </c>
      <c r="G134" s="205" t="s">
        <v>1250</v>
      </c>
    </row>
    <row r="135" spans="1:7" x14ac:dyDescent="0.25">
      <c r="A135" s="204">
        <v>44717</v>
      </c>
      <c r="B135" s="66" t="s">
        <v>20</v>
      </c>
      <c r="C135" s="270">
        <v>5218</v>
      </c>
      <c r="D135" s="66" t="s">
        <v>1199</v>
      </c>
      <c r="E135" s="66"/>
      <c r="F135" s="197">
        <v>2200</v>
      </c>
      <c r="G135" s="205" t="s">
        <v>1200</v>
      </c>
    </row>
    <row r="136" spans="1:7" x14ac:dyDescent="0.25">
      <c r="A136" s="204">
        <v>44717</v>
      </c>
      <c r="B136" s="66" t="s">
        <v>20</v>
      </c>
      <c r="C136" s="270">
        <v>5219</v>
      </c>
      <c r="D136" s="66" t="s">
        <v>1201</v>
      </c>
      <c r="E136" s="66"/>
      <c r="F136" s="197">
        <v>12350</v>
      </c>
      <c r="G136" s="66" t="s">
        <v>1250</v>
      </c>
    </row>
    <row r="137" spans="1:7" x14ac:dyDescent="0.25">
      <c r="A137" s="204">
        <v>44717</v>
      </c>
      <c r="B137" s="66" t="s">
        <v>20</v>
      </c>
      <c r="C137" s="270">
        <v>5220</v>
      </c>
      <c r="D137" s="66" t="s">
        <v>817</v>
      </c>
      <c r="E137" s="66"/>
      <c r="F137" s="197">
        <v>11400</v>
      </c>
      <c r="G137" s="205" t="s">
        <v>1250</v>
      </c>
    </row>
    <row r="138" spans="1:7" x14ac:dyDescent="0.25">
      <c r="A138" s="204">
        <v>44717</v>
      </c>
      <c r="B138" s="66" t="s">
        <v>20</v>
      </c>
      <c r="C138" s="270">
        <v>5221</v>
      </c>
      <c r="D138" s="66" t="s">
        <v>240</v>
      </c>
      <c r="E138" s="66"/>
      <c r="F138" s="197">
        <v>12350</v>
      </c>
      <c r="G138" s="205" t="s">
        <v>1250</v>
      </c>
    </row>
    <row r="139" spans="1:7" x14ac:dyDescent="0.25">
      <c r="A139" s="204">
        <v>44717</v>
      </c>
      <c r="B139" s="66" t="s">
        <v>20</v>
      </c>
      <c r="C139" s="270">
        <v>5222</v>
      </c>
      <c r="D139" s="66" t="s">
        <v>882</v>
      </c>
      <c r="E139" s="66"/>
      <c r="F139" s="197">
        <v>13300</v>
      </c>
      <c r="G139" s="205" t="s">
        <v>1250</v>
      </c>
    </row>
    <row r="140" spans="1:7" x14ac:dyDescent="0.25">
      <c r="A140" s="204">
        <v>44717</v>
      </c>
      <c r="B140" s="66" t="s">
        <v>20</v>
      </c>
      <c r="C140" s="270">
        <v>5223</v>
      </c>
      <c r="D140" s="66" t="s">
        <v>1235</v>
      </c>
      <c r="E140" s="66"/>
      <c r="F140" s="197">
        <v>12350</v>
      </c>
      <c r="G140" s="205" t="s">
        <v>1251</v>
      </c>
    </row>
    <row r="141" spans="1:7" x14ac:dyDescent="0.25">
      <c r="A141" s="204">
        <v>44870</v>
      </c>
      <c r="B141" s="66" t="s">
        <v>20</v>
      </c>
      <c r="C141" s="270">
        <v>5224</v>
      </c>
      <c r="D141" s="66" t="s">
        <v>721</v>
      </c>
      <c r="E141" s="66"/>
      <c r="F141" s="197">
        <v>447680.69</v>
      </c>
      <c r="G141" s="205" t="s">
        <v>116</v>
      </c>
    </row>
    <row r="142" spans="1:7" x14ac:dyDescent="0.25">
      <c r="A142" s="265" t="s">
        <v>1101</v>
      </c>
      <c r="B142" s="66" t="s">
        <v>20</v>
      </c>
      <c r="C142" s="270">
        <v>5225</v>
      </c>
      <c r="D142" s="66" t="s">
        <v>1202</v>
      </c>
      <c r="E142" s="66"/>
      <c r="F142" s="197">
        <v>4232.75</v>
      </c>
      <c r="G142" s="205" t="s">
        <v>765</v>
      </c>
    </row>
    <row r="143" spans="1:7" x14ac:dyDescent="0.25">
      <c r="A143" s="265" t="s">
        <v>1101</v>
      </c>
      <c r="B143" s="66" t="s">
        <v>20</v>
      </c>
      <c r="C143" s="270">
        <v>5226</v>
      </c>
      <c r="D143" s="66" t="s">
        <v>1203</v>
      </c>
      <c r="E143" s="66"/>
      <c r="F143" s="197">
        <v>3600</v>
      </c>
      <c r="G143" s="205" t="s">
        <v>1200</v>
      </c>
    </row>
    <row r="144" spans="1:7" x14ac:dyDescent="0.25">
      <c r="A144" s="265" t="s">
        <v>1101</v>
      </c>
      <c r="B144" s="66" t="s">
        <v>20</v>
      </c>
      <c r="C144" s="270">
        <v>5227</v>
      </c>
      <c r="D144" s="66" t="s">
        <v>767</v>
      </c>
      <c r="E144" s="66"/>
      <c r="F144" s="197">
        <v>10564</v>
      </c>
      <c r="G144" s="205" t="s">
        <v>767</v>
      </c>
    </row>
    <row r="145" spans="1:7" x14ac:dyDescent="0.25">
      <c r="A145" s="265" t="s">
        <v>1204</v>
      </c>
      <c r="B145" s="66" t="s">
        <v>20</v>
      </c>
      <c r="C145" s="270">
        <v>5228</v>
      </c>
      <c r="D145" s="66" t="s">
        <v>1205</v>
      </c>
      <c r="E145" s="66"/>
      <c r="F145" s="197">
        <v>1630</v>
      </c>
      <c r="G145" s="205" t="s">
        <v>1358</v>
      </c>
    </row>
    <row r="146" spans="1:7" x14ac:dyDescent="0.25">
      <c r="A146" s="265" t="s">
        <v>1101</v>
      </c>
      <c r="B146" s="66" t="s">
        <v>20</v>
      </c>
      <c r="C146" s="270">
        <v>5229</v>
      </c>
      <c r="D146" s="66" t="s">
        <v>1206</v>
      </c>
      <c r="E146" s="66"/>
      <c r="F146" s="197">
        <v>2375</v>
      </c>
      <c r="G146" s="205" t="s">
        <v>765</v>
      </c>
    </row>
    <row r="147" spans="1:7" x14ac:dyDescent="0.25">
      <c r="A147" s="265" t="s">
        <v>1101</v>
      </c>
      <c r="B147" s="66" t="s">
        <v>20</v>
      </c>
      <c r="C147" s="270">
        <v>5230</v>
      </c>
      <c r="D147" s="66" t="s">
        <v>1069</v>
      </c>
      <c r="E147" s="66"/>
      <c r="F147" s="197">
        <v>19000</v>
      </c>
      <c r="G147" s="205" t="s">
        <v>1200</v>
      </c>
    </row>
    <row r="148" spans="1:7" x14ac:dyDescent="0.25">
      <c r="A148" s="265" t="s">
        <v>1097</v>
      </c>
      <c r="B148" s="66" t="s">
        <v>20</v>
      </c>
      <c r="C148" s="270">
        <v>5231</v>
      </c>
      <c r="D148" s="66" t="s">
        <v>1226</v>
      </c>
      <c r="E148" s="66"/>
      <c r="F148" s="197">
        <v>7605</v>
      </c>
      <c r="G148" s="205" t="s">
        <v>765</v>
      </c>
    </row>
    <row r="149" spans="1:7" x14ac:dyDescent="0.25">
      <c r="A149" s="265" t="s">
        <v>1097</v>
      </c>
      <c r="B149" s="66" t="s">
        <v>20</v>
      </c>
      <c r="C149" s="270">
        <v>5232</v>
      </c>
      <c r="D149" s="66" t="s">
        <v>1227</v>
      </c>
      <c r="E149" s="66"/>
      <c r="F149" s="197">
        <v>2100</v>
      </c>
      <c r="G149" s="205" t="s">
        <v>112</v>
      </c>
    </row>
    <row r="150" spans="1:7" x14ac:dyDescent="0.25">
      <c r="A150" s="265" t="s">
        <v>1097</v>
      </c>
      <c r="B150" s="66" t="s">
        <v>20</v>
      </c>
      <c r="C150" s="270">
        <v>5233</v>
      </c>
      <c r="D150" s="66" t="s">
        <v>1228</v>
      </c>
      <c r="E150" s="66"/>
      <c r="F150" s="197">
        <v>17215.259999999998</v>
      </c>
      <c r="G150" s="205" t="s">
        <v>765</v>
      </c>
    </row>
    <row r="151" spans="1:7" x14ac:dyDescent="0.25">
      <c r="A151" s="265" t="s">
        <v>1097</v>
      </c>
      <c r="B151" s="66" t="s">
        <v>20</v>
      </c>
      <c r="C151" s="270">
        <v>5234</v>
      </c>
      <c r="D151" s="66" t="s">
        <v>113</v>
      </c>
      <c r="E151" s="66"/>
      <c r="F151" s="197">
        <v>2010</v>
      </c>
      <c r="G151" s="205" t="s">
        <v>83</v>
      </c>
    </row>
    <row r="152" spans="1:7" x14ac:dyDescent="0.25">
      <c r="A152" s="265" t="s">
        <v>1097</v>
      </c>
      <c r="B152" s="66" t="s">
        <v>20</v>
      </c>
      <c r="C152" s="270">
        <v>5235</v>
      </c>
      <c r="D152" s="66" t="s">
        <v>98</v>
      </c>
      <c r="E152" s="66"/>
      <c r="F152" s="197">
        <v>35150</v>
      </c>
      <c r="G152" s="205" t="s">
        <v>765</v>
      </c>
    </row>
    <row r="153" spans="1:7" x14ac:dyDescent="0.25">
      <c r="A153" s="265" t="s">
        <v>1097</v>
      </c>
      <c r="B153" s="66" t="s">
        <v>20</v>
      </c>
      <c r="C153" s="270">
        <v>5236</v>
      </c>
      <c r="D153" s="66" t="s">
        <v>853</v>
      </c>
      <c r="E153" s="66"/>
      <c r="F153" s="197">
        <v>1750</v>
      </c>
      <c r="G153" s="205" t="s">
        <v>1194</v>
      </c>
    </row>
    <row r="154" spans="1:7" x14ac:dyDescent="0.25">
      <c r="A154" s="265" t="s">
        <v>1097</v>
      </c>
      <c r="B154" s="66" t="s">
        <v>20</v>
      </c>
      <c r="C154" s="270">
        <v>5237</v>
      </c>
      <c r="D154" s="66" t="s">
        <v>1229</v>
      </c>
      <c r="E154" s="66"/>
      <c r="F154" s="197">
        <v>76275</v>
      </c>
      <c r="G154" s="205" t="s">
        <v>765</v>
      </c>
    </row>
    <row r="155" spans="1:7" x14ac:dyDescent="0.25">
      <c r="A155" s="265" t="s">
        <v>1097</v>
      </c>
      <c r="B155" s="66" t="s">
        <v>20</v>
      </c>
      <c r="C155" s="270">
        <v>5238</v>
      </c>
      <c r="D155" s="66" t="s">
        <v>883</v>
      </c>
      <c r="E155" s="66"/>
      <c r="F155" s="197">
        <v>42750</v>
      </c>
      <c r="G155" s="205" t="s">
        <v>765</v>
      </c>
    </row>
    <row r="156" spans="1:7" x14ac:dyDescent="0.25">
      <c r="A156" s="265" t="s">
        <v>1093</v>
      </c>
      <c r="B156" s="66" t="s">
        <v>20</v>
      </c>
      <c r="C156" s="270">
        <v>5239</v>
      </c>
      <c r="D156" s="66" t="s">
        <v>155</v>
      </c>
      <c r="E156" s="66"/>
      <c r="F156" s="197">
        <v>62462.5</v>
      </c>
      <c r="G156" s="205" t="s">
        <v>765</v>
      </c>
    </row>
    <row r="157" spans="1:7" x14ac:dyDescent="0.25">
      <c r="A157" s="265" t="s">
        <v>1093</v>
      </c>
      <c r="B157" s="66" t="s">
        <v>20</v>
      </c>
      <c r="C157" s="270">
        <v>5240</v>
      </c>
      <c r="D157" s="66" t="s">
        <v>1193</v>
      </c>
      <c r="E157" s="66"/>
      <c r="F157" s="197">
        <v>11530</v>
      </c>
      <c r="G157" s="205" t="s">
        <v>112</v>
      </c>
    </row>
    <row r="158" spans="1:7" x14ac:dyDescent="0.25">
      <c r="A158" s="265" t="s">
        <v>1093</v>
      </c>
      <c r="B158" s="66" t="s">
        <v>20</v>
      </c>
      <c r="C158" s="270">
        <v>5241</v>
      </c>
      <c r="D158" s="66" t="s">
        <v>1193</v>
      </c>
      <c r="E158" s="66"/>
      <c r="F158" s="197">
        <v>8000</v>
      </c>
      <c r="G158" s="205" t="s">
        <v>1230</v>
      </c>
    </row>
    <row r="159" spans="1:7" x14ac:dyDescent="0.25">
      <c r="A159" s="265" t="s">
        <v>1091</v>
      </c>
      <c r="B159" s="66" t="s">
        <v>20</v>
      </c>
      <c r="C159" s="66">
        <v>5242</v>
      </c>
      <c r="D159" s="66" t="s">
        <v>711</v>
      </c>
      <c r="E159" s="66"/>
      <c r="F159" s="197">
        <v>1080000</v>
      </c>
      <c r="G159" s="205" t="s">
        <v>765</v>
      </c>
    </row>
    <row r="160" spans="1:7" x14ac:dyDescent="0.25">
      <c r="A160" s="265" t="s">
        <v>1091</v>
      </c>
      <c r="B160" s="66" t="s">
        <v>20</v>
      </c>
      <c r="C160" s="66">
        <v>5243</v>
      </c>
      <c r="D160" s="66" t="s">
        <v>975</v>
      </c>
      <c r="E160" s="66"/>
      <c r="F160" s="197">
        <v>5000</v>
      </c>
      <c r="G160" s="205" t="s">
        <v>765</v>
      </c>
    </row>
    <row r="161" spans="1:7" x14ac:dyDescent="0.25">
      <c r="A161" s="265" t="s">
        <v>1091</v>
      </c>
      <c r="B161" s="66" t="s">
        <v>20</v>
      </c>
      <c r="C161" s="66">
        <v>5244</v>
      </c>
      <c r="D161" s="66" t="s">
        <v>1069</v>
      </c>
      <c r="E161" s="66"/>
      <c r="F161" s="197">
        <v>13500</v>
      </c>
      <c r="G161" s="205" t="s">
        <v>1252</v>
      </c>
    </row>
    <row r="162" spans="1:7" x14ac:dyDescent="0.25">
      <c r="A162" s="265" t="s">
        <v>1091</v>
      </c>
      <c r="B162" s="66" t="s">
        <v>20</v>
      </c>
      <c r="C162" s="66">
        <v>5245</v>
      </c>
      <c r="D162" s="66" t="s">
        <v>1193</v>
      </c>
      <c r="E162" s="66"/>
      <c r="F162" s="197">
        <v>35000</v>
      </c>
      <c r="G162" s="205" t="s">
        <v>1252</v>
      </c>
    </row>
    <row r="163" spans="1:7" x14ac:dyDescent="0.25">
      <c r="A163" s="265" t="s">
        <v>1091</v>
      </c>
      <c r="B163" s="66" t="s">
        <v>20</v>
      </c>
      <c r="C163" s="66">
        <v>5246</v>
      </c>
      <c r="D163" s="66" t="s">
        <v>1193</v>
      </c>
      <c r="E163" s="66"/>
      <c r="F163" s="197">
        <v>9511.0300000000007</v>
      </c>
      <c r="G163" s="205" t="s">
        <v>1231</v>
      </c>
    </row>
    <row r="164" spans="1:7" x14ac:dyDescent="0.25">
      <c r="A164" s="265" t="s">
        <v>1091</v>
      </c>
      <c r="B164" s="66" t="s">
        <v>20</v>
      </c>
      <c r="C164" s="66">
        <v>5247</v>
      </c>
      <c r="D164" s="66" t="s">
        <v>742</v>
      </c>
      <c r="E164" s="66"/>
      <c r="F164" s="197">
        <v>45000</v>
      </c>
      <c r="G164" s="205" t="s">
        <v>1252</v>
      </c>
    </row>
    <row r="165" spans="1:7" x14ac:dyDescent="0.25">
      <c r="A165" s="265" t="s">
        <v>1088</v>
      </c>
      <c r="B165" s="66" t="s">
        <v>20</v>
      </c>
      <c r="C165" s="66">
        <v>5248</v>
      </c>
      <c r="D165" s="66" t="s">
        <v>155</v>
      </c>
      <c r="E165" s="66"/>
      <c r="F165" s="197">
        <v>63673.75</v>
      </c>
      <c r="G165" s="205" t="s">
        <v>765</v>
      </c>
    </row>
    <row r="166" spans="1:7" x14ac:dyDescent="0.25">
      <c r="A166" s="265" t="s">
        <v>1088</v>
      </c>
      <c r="B166" s="66" t="s">
        <v>20</v>
      </c>
      <c r="C166" s="66">
        <v>5249</v>
      </c>
      <c r="D166" s="66" t="s">
        <v>155</v>
      </c>
      <c r="E166" s="66"/>
      <c r="F166" s="197">
        <v>44365</v>
      </c>
      <c r="G166" s="205" t="s">
        <v>765</v>
      </c>
    </row>
    <row r="167" spans="1:7" x14ac:dyDescent="0.25">
      <c r="A167" s="265" t="s">
        <v>1088</v>
      </c>
      <c r="B167" s="66" t="s">
        <v>20</v>
      </c>
      <c r="C167" s="66">
        <v>5250</v>
      </c>
      <c r="D167" s="66" t="s">
        <v>821</v>
      </c>
      <c r="E167" s="66"/>
      <c r="F167" s="197">
        <v>11400</v>
      </c>
      <c r="G167" s="205" t="s">
        <v>1253</v>
      </c>
    </row>
    <row r="168" spans="1:7" x14ac:dyDescent="0.25">
      <c r="A168" s="265" t="s">
        <v>1088</v>
      </c>
      <c r="B168" s="66" t="s">
        <v>20</v>
      </c>
      <c r="C168" s="66">
        <v>5251</v>
      </c>
      <c r="D168" s="66" t="s">
        <v>1232</v>
      </c>
      <c r="E168" s="66"/>
      <c r="F168" s="197">
        <v>14250</v>
      </c>
      <c r="G168" s="205" t="s">
        <v>1253</v>
      </c>
    </row>
    <row r="169" spans="1:7" x14ac:dyDescent="0.25">
      <c r="A169" s="265" t="s">
        <v>1088</v>
      </c>
      <c r="B169" s="66" t="s">
        <v>20</v>
      </c>
      <c r="C169" s="66">
        <v>5252</v>
      </c>
      <c r="D169" s="66" t="s">
        <v>154</v>
      </c>
      <c r="E169" s="66"/>
      <c r="F169" s="197">
        <v>15200</v>
      </c>
      <c r="G169" s="205" t="s">
        <v>1253</v>
      </c>
    </row>
    <row r="170" spans="1:7" x14ac:dyDescent="0.25">
      <c r="A170" s="265" t="s">
        <v>1088</v>
      </c>
      <c r="B170" s="66" t="s">
        <v>20</v>
      </c>
      <c r="C170" s="66">
        <v>5253</v>
      </c>
      <c r="D170" s="66" t="s">
        <v>146</v>
      </c>
      <c r="E170" s="66"/>
      <c r="F170" s="197">
        <v>12350</v>
      </c>
      <c r="G170" s="205" t="s">
        <v>1253</v>
      </c>
    </row>
    <row r="171" spans="1:7" x14ac:dyDescent="0.25">
      <c r="A171" s="265" t="s">
        <v>1088</v>
      </c>
      <c r="B171" s="66" t="s">
        <v>20</v>
      </c>
      <c r="C171" s="66">
        <v>5254</v>
      </c>
      <c r="D171" s="66" t="s">
        <v>812</v>
      </c>
      <c r="E171" s="66"/>
      <c r="F171" s="197">
        <v>42750</v>
      </c>
      <c r="G171" s="205" t="s">
        <v>1253</v>
      </c>
    </row>
    <row r="172" spans="1:7" x14ac:dyDescent="0.25">
      <c r="A172" s="265" t="s">
        <v>1088</v>
      </c>
      <c r="B172" s="66" t="s">
        <v>20</v>
      </c>
      <c r="C172" s="66">
        <v>5255</v>
      </c>
      <c r="D172" s="66" t="s">
        <v>99</v>
      </c>
      <c r="E172" s="66"/>
      <c r="F172" s="197">
        <v>11400</v>
      </c>
      <c r="G172" s="205" t="s">
        <v>1253</v>
      </c>
    </row>
    <row r="173" spans="1:7" x14ac:dyDescent="0.25">
      <c r="A173" s="265" t="s">
        <v>1088</v>
      </c>
      <c r="B173" s="66" t="s">
        <v>20</v>
      </c>
      <c r="C173" s="66">
        <v>5256</v>
      </c>
      <c r="D173" s="66" t="s">
        <v>884</v>
      </c>
      <c r="E173" s="66"/>
      <c r="F173" s="197">
        <v>7600</v>
      </c>
      <c r="G173" s="205" t="s">
        <v>1244</v>
      </c>
    </row>
    <row r="174" spans="1:7" x14ac:dyDescent="0.25">
      <c r="A174" s="265" t="s">
        <v>1088</v>
      </c>
      <c r="B174" s="66" t="s">
        <v>20</v>
      </c>
      <c r="C174" s="66">
        <v>5257</v>
      </c>
      <c r="D174" s="66" t="s">
        <v>239</v>
      </c>
      <c r="E174" s="66"/>
      <c r="F174" s="197">
        <v>8075</v>
      </c>
      <c r="G174" s="205" t="s">
        <v>1244</v>
      </c>
    </row>
    <row r="175" spans="1:7" x14ac:dyDescent="0.25">
      <c r="A175" s="265" t="s">
        <v>1088</v>
      </c>
      <c r="B175" s="66" t="s">
        <v>20</v>
      </c>
      <c r="C175" s="66">
        <v>5258</v>
      </c>
      <c r="D175" s="66" t="s">
        <v>151</v>
      </c>
      <c r="E175" s="66"/>
      <c r="F175" s="197">
        <v>33250</v>
      </c>
      <c r="G175" s="205" t="s">
        <v>1310</v>
      </c>
    </row>
    <row r="176" spans="1:7" x14ac:dyDescent="0.25">
      <c r="A176" s="265" t="s">
        <v>1088</v>
      </c>
      <c r="B176" s="66" t="s">
        <v>20</v>
      </c>
      <c r="C176" s="66">
        <v>5259</v>
      </c>
      <c r="D176" s="66" t="s">
        <v>595</v>
      </c>
      <c r="E176" s="66"/>
      <c r="F176" s="197">
        <v>42750</v>
      </c>
      <c r="G176" s="205" t="s">
        <v>1253</v>
      </c>
    </row>
    <row r="177" spans="1:9" x14ac:dyDescent="0.25">
      <c r="A177" s="265" t="s">
        <v>1088</v>
      </c>
      <c r="B177" s="66" t="s">
        <v>20</v>
      </c>
      <c r="C177" s="66">
        <v>5260</v>
      </c>
      <c r="D177" s="66" t="s">
        <v>241</v>
      </c>
      <c r="E177" s="66"/>
      <c r="F177" s="197">
        <v>14250</v>
      </c>
      <c r="G177" s="205" t="s">
        <v>1253</v>
      </c>
    </row>
    <row r="178" spans="1:9" x14ac:dyDescent="0.25">
      <c r="A178" s="265" t="s">
        <v>1088</v>
      </c>
      <c r="B178" s="66" t="s">
        <v>20</v>
      </c>
      <c r="C178" s="66">
        <v>5261</v>
      </c>
      <c r="D178" s="66" t="s">
        <v>350</v>
      </c>
      <c r="E178" s="66"/>
      <c r="F178" s="197">
        <v>14250</v>
      </c>
      <c r="G178" s="205" t="s">
        <v>1253</v>
      </c>
    </row>
    <row r="179" spans="1:9" x14ac:dyDescent="0.25">
      <c r="A179" s="265" t="s">
        <v>1088</v>
      </c>
      <c r="B179" s="66" t="s">
        <v>20</v>
      </c>
      <c r="C179" s="66">
        <v>5262</v>
      </c>
      <c r="D179" s="66" t="s">
        <v>149</v>
      </c>
      <c r="E179" s="66"/>
      <c r="F179" s="197">
        <v>14250</v>
      </c>
      <c r="G179" s="205" t="s">
        <v>1253</v>
      </c>
    </row>
    <row r="180" spans="1:9" x14ac:dyDescent="0.25">
      <c r="A180" s="265" t="s">
        <v>1088</v>
      </c>
      <c r="B180" s="66" t="s">
        <v>20</v>
      </c>
      <c r="C180" s="66">
        <v>5263</v>
      </c>
      <c r="D180" s="66" t="s">
        <v>820</v>
      </c>
      <c r="E180" s="66"/>
      <c r="F180" s="197">
        <v>14250</v>
      </c>
      <c r="G180" s="205" t="s">
        <v>1253</v>
      </c>
    </row>
    <row r="181" spans="1:9" x14ac:dyDescent="0.25">
      <c r="A181" s="265" t="s">
        <v>1088</v>
      </c>
      <c r="B181" s="66" t="s">
        <v>20</v>
      </c>
      <c r="C181" s="66">
        <v>5264</v>
      </c>
      <c r="D181" s="66" t="s">
        <v>153</v>
      </c>
      <c r="E181" s="66"/>
      <c r="F181" s="197">
        <v>11400</v>
      </c>
      <c r="G181" s="205" t="s">
        <v>1253</v>
      </c>
    </row>
    <row r="182" spans="1:9" x14ac:dyDescent="0.25">
      <c r="A182" s="265" t="s">
        <v>1088</v>
      </c>
      <c r="B182" s="66" t="s">
        <v>20</v>
      </c>
      <c r="C182" s="66">
        <v>5265</v>
      </c>
      <c r="D182" s="66" t="s">
        <v>982</v>
      </c>
      <c r="E182" s="66"/>
      <c r="F182" s="197">
        <v>11400</v>
      </c>
      <c r="G182" s="205" t="s">
        <v>1253</v>
      </c>
    </row>
    <row r="183" spans="1:9" x14ac:dyDescent="0.25">
      <c r="A183" s="265" t="s">
        <v>1088</v>
      </c>
      <c r="B183" s="66" t="s">
        <v>20</v>
      </c>
      <c r="C183" s="66">
        <v>5266</v>
      </c>
      <c r="D183" s="66" t="s">
        <v>1233</v>
      </c>
      <c r="E183" s="66"/>
      <c r="F183" s="197">
        <v>12350</v>
      </c>
      <c r="G183" s="205" t="s">
        <v>1253</v>
      </c>
    </row>
    <row r="184" spans="1:9" x14ac:dyDescent="0.25">
      <c r="A184" s="265" t="s">
        <v>1088</v>
      </c>
      <c r="B184" s="66" t="s">
        <v>20</v>
      </c>
      <c r="C184" s="66">
        <v>5267</v>
      </c>
      <c r="D184" s="66" t="s">
        <v>882</v>
      </c>
      <c r="E184" s="66"/>
      <c r="F184" s="197">
        <v>13300</v>
      </c>
      <c r="G184" s="205" t="s">
        <v>1253</v>
      </c>
    </row>
    <row r="185" spans="1:9" x14ac:dyDescent="0.25">
      <c r="A185" s="265" t="s">
        <v>1088</v>
      </c>
      <c r="B185" s="66" t="s">
        <v>20</v>
      </c>
      <c r="C185" s="66">
        <v>5268</v>
      </c>
      <c r="D185" s="66" t="s">
        <v>703</v>
      </c>
      <c r="E185" s="66"/>
      <c r="F185" s="197">
        <v>12350</v>
      </c>
      <c r="G185" s="205" t="s">
        <v>1253</v>
      </c>
    </row>
    <row r="186" spans="1:9" ht="15.75" x14ac:dyDescent="0.25">
      <c r="A186" s="206"/>
      <c r="B186" s="66"/>
      <c r="C186" s="66"/>
      <c r="D186" s="12" t="s">
        <v>65</v>
      </c>
      <c r="E186" s="66"/>
      <c r="F186" s="228">
        <f>SUM(F101:F185)</f>
        <v>3140154.4599999995</v>
      </c>
      <c r="G186" s="205"/>
    </row>
    <row r="187" spans="1:9" ht="15.75" x14ac:dyDescent="0.25">
      <c r="A187" s="224"/>
      <c r="B187" s="225"/>
      <c r="C187" s="225"/>
      <c r="D187" s="106"/>
      <c r="E187" s="225"/>
      <c r="F187" s="230"/>
      <c r="G187" s="227"/>
    </row>
    <row r="188" spans="1:9" ht="16.5" thickBot="1" x14ac:dyDescent="0.3">
      <c r="A188" s="224"/>
      <c r="B188" s="225"/>
      <c r="C188" s="225"/>
      <c r="D188" s="231" t="s">
        <v>90</v>
      </c>
      <c r="E188" s="225"/>
      <c r="F188" s="230">
        <f>SUM(F186)</f>
        <v>3140154.4599999995</v>
      </c>
      <c r="G188" s="227"/>
    </row>
    <row r="189" spans="1:9" s="112" customFormat="1" ht="14.25" customHeight="1" thickBot="1" x14ac:dyDescent="0.3">
      <c r="A189" s="233"/>
      <c r="B189" s="234"/>
      <c r="C189" s="235"/>
      <c r="D189" s="236" t="s">
        <v>1220</v>
      </c>
      <c r="E189" s="237"/>
      <c r="F189" s="238"/>
      <c r="G189" s="239"/>
    </row>
    <row r="190" spans="1:9" ht="15.75" thickBot="1" x14ac:dyDescent="0.3">
      <c r="A190" s="264">
        <v>44686</v>
      </c>
      <c r="B190" s="201" t="s">
        <v>20</v>
      </c>
      <c r="C190" s="201">
        <v>65</v>
      </c>
      <c r="D190" s="201" t="s">
        <v>1211</v>
      </c>
      <c r="E190" s="201"/>
      <c r="F190" s="202">
        <v>182100.47</v>
      </c>
      <c r="G190" s="203"/>
    </row>
    <row r="191" spans="1:9" x14ac:dyDescent="0.25">
      <c r="A191" s="264">
        <v>44839</v>
      </c>
      <c r="B191" s="201" t="s">
        <v>20</v>
      </c>
      <c r="C191" s="201">
        <v>102</v>
      </c>
      <c r="D191" s="201" t="s">
        <v>1207</v>
      </c>
      <c r="E191" s="201"/>
      <c r="F191" s="202">
        <v>197588.01</v>
      </c>
      <c r="G191" s="203"/>
    </row>
    <row r="192" spans="1:9" x14ac:dyDescent="0.25">
      <c r="A192" s="265">
        <v>44839</v>
      </c>
      <c r="B192" s="66" t="s">
        <v>20</v>
      </c>
      <c r="C192" s="66">
        <v>104</v>
      </c>
      <c r="D192" s="66" t="s">
        <v>1208</v>
      </c>
      <c r="E192" s="66"/>
      <c r="F192" s="197">
        <v>65747.17</v>
      </c>
      <c r="G192" s="205"/>
      <c r="I192" t="s">
        <v>1036</v>
      </c>
    </row>
    <row r="193" spans="1:7" x14ac:dyDescent="0.25">
      <c r="A193" s="265">
        <v>44839</v>
      </c>
      <c r="B193" s="66" t="s">
        <v>20</v>
      </c>
      <c r="C193" s="66">
        <v>123</v>
      </c>
      <c r="D193" s="66" t="s">
        <v>1215</v>
      </c>
      <c r="E193" s="66"/>
      <c r="F193" s="197">
        <v>30000</v>
      </c>
      <c r="G193" s="205"/>
    </row>
    <row r="194" spans="1:7" x14ac:dyDescent="0.25">
      <c r="A194" s="265">
        <v>44839</v>
      </c>
      <c r="B194" s="66" t="s">
        <v>20</v>
      </c>
      <c r="C194" s="66">
        <v>136</v>
      </c>
      <c r="D194" s="66" t="s">
        <v>1216</v>
      </c>
      <c r="E194" s="66"/>
      <c r="F194" s="197">
        <v>7603821.1299999999</v>
      </c>
      <c r="G194" s="205"/>
    </row>
    <row r="195" spans="1:7" x14ac:dyDescent="0.25">
      <c r="A195" s="265" t="s">
        <v>1101</v>
      </c>
      <c r="B195" s="66" t="s">
        <v>20</v>
      </c>
      <c r="C195" s="66">
        <v>190</v>
      </c>
      <c r="D195" s="66" t="s">
        <v>1219</v>
      </c>
      <c r="E195" s="66"/>
      <c r="F195" s="197">
        <v>10471177.460000001</v>
      </c>
      <c r="G195" s="205"/>
    </row>
    <row r="196" spans="1:7" x14ac:dyDescent="0.25">
      <c r="A196" s="265" t="s">
        <v>1097</v>
      </c>
      <c r="B196" s="66" t="s">
        <v>20</v>
      </c>
      <c r="C196" s="66">
        <v>107</v>
      </c>
      <c r="D196" s="66" t="s">
        <v>1210</v>
      </c>
      <c r="E196" s="66"/>
      <c r="F196" s="197">
        <v>185782.35</v>
      </c>
      <c r="G196" s="205"/>
    </row>
    <row r="197" spans="1:7" x14ac:dyDescent="0.25">
      <c r="A197" s="301" t="s">
        <v>1095</v>
      </c>
      <c r="B197" s="66" t="s">
        <v>20</v>
      </c>
      <c r="C197" s="225">
        <v>185</v>
      </c>
      <c r="D197" s="225" t="s">
        <v>1218</v>
      </c>
      <c r="E197" s="225"/>
      <c r="F197" s="241">
        <v>30000</v>
      </c>
      <c r="G197" s="227"/>
    </row>
    <row r="198" spans="1:7" x14ac:dyDescent="0.25">
      <c r="A198" s="301" t="s">
        <v>1093</v>
      </c>
      <c r="B198" s="66" t="s">
        <v>20</v>
      </c>
      <c r="C198" s="225">
        <v>163</v>
      </c>
      <c r="D198" s="225" t="s">
        <v>1254</v>
      </c>
      <c r="E198" s="225"/>
      <c r="F198" s="241">
        <v>38352.83</v>
      </c>
      <c r="G198" s="227"/>
    </row>
    <row r="199" spans="1:7" x14ac:dyDescent="0.25">
      <c r="A199" s="301" t="s">
        <v>1092</v>
      </c>
      <c r="B199" s="66" t="s">
        <v>20</v>
      </c>
      <c r="C199" s="225">
        <v>172</v>
      </c>
      <c r="D199" s="225" t="s">
        <v>1255</v>
      </c>
      <c r="E199" s="225"/>
      <c r="F199" s="241">
        <v>61146.06</v>
      </c>
      <c r="G199" s="227"/>
    </row>
    <row r="200" spans="1:7" x14ac:dyDescent="0.25">
      <c r="A200" s="301" t="s">
        <v>1093</v>
      </c>
      <c r="B200" s="66" t="s">
        <v>20</v>
      </c>
      <c r="C200" s="225">
        <v>186</v>
      </c>
      <c r="D200" s="225" t="s">
        <v>1209</v>
      </c>
      <c r="E200" s="225"/>
      <c r="F200" s="241">
        <v>68636.7</v>
      </c>
      <c r="G200" s="227"/>
    </row>
    <row r="201" spans="1:7" ht="15.75" thickBot="1" x14ac:dyDescent="0.3">
      <c r="A201" s="301"/>
      <c r="B201" s="225"/>
      <c r="C201" s="225"/>
      <c r="D201" s="209" t="s">
        <v>1021</v>
      </c>
      <c r="E201" s="225"/>
      <c r="F201" s="226">
        <f>SUM(F190:F200)</f>
        <v>18934352.18</v>
      </c>
      <c r="G201" s="227"/>
    </row>
    <row r="202" spans="1:7" ht="15.75" thickBot="1" x14ac:dyDescent="0.3">
      <c r="A202" s="268"/>
      <c r="B202" s="208"/>
      <c r="C202" s="208"/>
      <c r="D202" s="209"/>
      <c r="E202" s="208"/>
      <c r="F202" s="232"/>
      <c r="G202" s="210"/>
    </row>
    <row r="203" spans="1:7" s="1" customFormat="1" ht="14.25" customHeight="1" x14ac:dyDescent="0.25">
      <c r="A203" s="163"/>
      <c r="B203" s="164"/>
      <c r="C203" s="164"/>
      <c r="D203" s="262" t="s">
        <v>1221</v>
      </c>
      <c r="E203" s="164"/>
      <c r="F203" s="164"/>
      <c r="G203" s="23"/>
    </row>
    <row r="204" spans="1:7" s="1" customFormat="1" ht="14.25" customHeight="1" x14ac:dyDescent="0.25">
      <c r="A204" s="6">
        <v>44686</v>
      </c>
      <c r="B204" s="11" t="s">
        <v>20</v>
      </c>
      <c r="C204" s="8">
        <v>134</v>
      </c>
      <c r="D204" s="303" t="s">
        <v>1216</v>
      </c>
      <c r="E204" s="304"/>
      <c r="F204" s="309">
        <v>4372770.16</v>
      </c>
      <c r="G204" s="23"/>
    </row>
    <row r="205" spans="1:7" s="1" customFormat="1" ht="14.25" customHeight="1" x14ac:dyDescent="0.25">
      <c r="A205" s="6" t="s">
        <v>1100</v>
      </c>
      <c r="B205" s="11" t="s">
        <v>20</v>
      </c>
      <c r="C205" s="8">
        <v>121</v>
      </c>
      <c r="D205" s="303" t="s">
        <v>1212</v>
      </c>
      <c r="E205" s="304"/>
      <c r="F205" s="309">
        <v>6711482.9800000004</v>
      </c>
      <c r="G205" s="23"/>
    </row>
    <row r="206" spans="1:7" s="1" customFormat="1" ht="14.25" customHeight="1" x14ac:dyDescent="0.25">
      <c r="A206" s="172" t="s">
        <v>1097</v>
      </c>
      <c r="B206" s="11" t="s">
        <v>20</v>
      </c>
      <c r="C206" s="306">
        <v>162</v>
      </c>
      <c r="D206" s="307" t="s">
        <v>1213</v>
      </c>
      <c r="E206" s="304"/>
      <c r="F206" s="310">
        <v>7888274.0599999996</v>
      </c>
      <c r="G206" s="211"/>
    </row>
    <row r="207" spans="1:7" s="1" customFormat="1" ht="14.25" customHeight="1" x14ac:dyDescent="0.25">
      <c r="A207" s="172" t="s">
        <v>1097</v>
      </c>
      <c r="B207" s="11" t="s">
        <v>20</v>
      </c>
      <c r="C207" s="306">
        <v>188</v>
      </c>
      <c r="D207" s="307" t="s">
        <v>1217</v>
      </c>
      <c r="E207" s="304"/>
      <c r="F207" s="310">
        <v>1391114.44</v>
      </c>
      <c r="G207" s="211"/>
    </row>
    <row r="208" spans="1:7" s="1" customFormat="1" ht="14.25" customHeight="1" x14ac:dyDescent="0.25">
      <c r="A208" s="172"/>
      <c r="B208" s="11"/>
      <c r="C208" s="306"/>
      <c r="D208" s="272" t="s">
        <v>1021</v>
      </c>
      <c r="E208" s="304"/>
      <c r="F208" s="308">
        <f>SUM(F204:F207)</f>
        <v>20363641.640000001</v>
      </c>
      <c r="G208" s="211"/>
    </row>
    <row r="209" spans="1:11" s="1" customFormat="1" ht="14.25" customHeight="1" x14ac:dyDescent="0.25">
      <c r="A209" s="172"/>
      <c r="B209" s="305"/>
      <c r="C209" s="306"/>
      <c r="D209" s="307"/>
      <c r="E209" s="304"/>
      <c r="F209" s="310"/>
      <c r="G209" s="211"/>
    </row>
    <row r="210" spans="1:11" s="1" customFormat="1" ht="14.25" customHeight="1" thickBot="1" x14ac:dyDescent="0.3">
      <c r="A210" s="242"/>
      <c r="B210" s="243"/>
      <c r="C210" s="244"/>
      <c r="D210" s="245" t="s">
        <v>1022</v>
      </c>
      <c r="E210" s="221"/>
      <c r="F210" s="246"/>
      <c r="G210" s="247"/>
    </row>
    <row r="211" spans="1:11" s="1" customFormat="1" ht="14.25" customHeight="1" thickBot="1" x14ac:dyDescent="0.3">
      <c r="A211" s="248" t="s">
        <v>1101</v>
      </c>
      <c r="B211" s="249" t="s">
        <v>20</v>
      </c>
      <c r="C211" s="250"/>
      <c r="D211" s="249" t="s">
        <v>1224</v>
      </c>
      <c r="E211" s="251"/>
      <c r="F211" s="252">
        <v>10449.52</v>
      </c>
      <c r="G211" s="253"/>
    </row>
    <row r="212" spans="1:11" s="1" customFormat="1" ht="14.25" customHeight="1" thickBot="1" x14ac:dyDescent="0.3">
      <c r="A212" s="311" t="s">
        <v>1101</v>
      </c>
      <c r="B212" s="249" t="s">
        <v>20</v>
      </c>
      <c r="C212" s="312"/>
      <c r="D212" s="313" t="s">
        <v>1222</v>
      </c>
      <c r="E212" s="314"/>
      <c r="F212" s="315">
        <v>196977.24</v>
      </c>
      <c r="G212" s="316"/>
    </row>
    <row r="213" spans="1:11" x14ac:dyDescent="0.25">
      <c r="A213" s="254" t="s">
        <v>1091</v>
      </c>
      <c r="B213" s="249" t="s">
        <v>20</v>
      </c>
      <c r="C213" s="8"/>
      <c r="D213" s="11" t="s">
        <v>1223</v>
      </c>
      <c r="E213" s="13"/>
      <c r="F213" s="33">
        <v>293400</v>
      </c>
      <c r="G213" s="255"/>
    </row>
    <row r="214" spans="1:11" s="180" customFormat="1" ht="14.25" customHeight="1" x14ac:dyDescent="0.25">
      <c r="A214" s="206"/>
      <c r="B214" s="66"/>
      <c r="C214" s="66"/>
      <c r="D214" s="34" t="s">
        <v>1225</v>
      </c>
      <c r="E214" s="66"/>
      <c r="F214" s="90">
        <f>SUM(F211:F213)</f>
        <v>500826.76</v>
      </c>
      <c r="G214" s="205"/>
    </row>
    <row r="215" spans="1:11" s="1" customFormat="1" ht="14.25" customHeight="1" x14ac:dyDescent="0.25">
      <c r="A215" s="206"/>
      <c r="B215" s="66"/>
      <c r="C215" s="66"/>
      <c r="D215" s="32"/>
      <c r="E215" s="66"/>
      <c r="F215" s="66"/>
      <c r="G215" s="205"/>
    </row>
    <row r="216" spans="1:11" s="1" customFormat="1" ht="14.25" customHeight="1" thickBot="1" x14ac:dyDescent="0.3">
      <c r="A216" s="207"/>
      <c r="B216" s="208"/>
      <c r="C216" s="208"/>
      <c r="D216" s="209" t="s">
        <v>24</v>
      </c>
      <c r="E216" s="229">
        <f>+E50</f>
        <v>31943131.529999997</v>
      </c>
      <c r="F216" s="229">
        <f>+F214+F208+F201+F188+F95</f>
        <v>43654361.630000003</v>
      </c>
      <c r="G216" s="210"/>
    </row>
    <row r="217" spans="1:11" s="1" customFormat="1" ht="14.25" customHeight="1" x14ac:dyDescent="0.25">
      <c r="A217" s="317"/>
      <c r="B217" s="317"/>
      <c r="C217" s="317"/>
      <c r="D217" s="9"/>
      <c r="E217" s="318"/>
      <c r="F217" s="318"/>
      <c r="G217" s="317"/>
    </row>
    <row r="218" spans="1:11" s="1" customFormat="1" ht="14.25" customHeight="1" x14ac:dyDescent="0.25">
      <c r="A218" s="317"/>
      <c r="B218" s="317"/>
      <c r="C218" s="317"/>
      <c r="D218" s="9"/>
      <c r="E218" s="318"/>
      <c r="F218" s="318"/>
      <c r="G218" s="317"/>
    </row>
    <row r="219" spans="1:11" x14ac:dyDescent="0.25">
      <c r="A219" s="373" t="s">
        <v>114</v>
      </c>
      <c r="B219" s="373"/>
      <c r="C219" s="373"/>
      <c r="D219" s="373" t="s">
        <v>32</v>
      </c>
      <c r="E219" s="373"/>
      <c r="F219" s="373"/>
      <c r="G219" s="99"/>
    </row>
    <row r="220" spans="1:11" x14ac:dyDescent="0.25">
      <c r="A220" s="376" t="s">
        <v>786</v>
      </c>
      <c r="B220" s="376"/>
      <c r="C220" s="376"/>
      <c r="D220" s="373" t="s">
        <v>642</v>
      </c>
      <c r="E220" s="373"/>
      <c r="F220" s="373"/>
      <c r="G220" s="97"/>
    </row>
    <row r="221" spans="1:11" x14ac:dyDescent="0.25">
      <c r="A221" s="375" t="s">
        <v>27</v>
      </c>
      <c r="B221" s="375"/>
      <c r="C221" s="375"/>
      <c r="D221" s="375" t="s">
        <v>29</v>
      </c>
      <c r="E221" s="375"/>
      <c r="F221" s="375"/>
      <c r="G221" s="97"/>
    </row>
    <row r="222" spans="1:11" s="41" customFormat="1" ht="19.5" customHeight="1" x14ac:dyDescent="0.25">
      <c r="A222" s="260"/>
      <c r="B222" s="260"/>
      <c r="C222" s="260"/>
      <c r="D222" s="260"/>
      <c r="E222" s="260"/>
      <c r="F222" s="260"/>
      <c r="G222" s="98"/>
      <c r="H222" s="39"/>
      <c r="I222" s="39"/>
      <c r="J222" s="39"/>
      <c r="K222" s="39"/>
    </row>
    <row r="223" spans="1:11" s="41" customFormat="1" ht="19.5" customHeight="1" x14ac:dyDescent="0.25">
      <c r="A223" s="260"/>
      <c r="B223" s="260"/>
      <c r="C223" s="260"/>
      <c r="D223" s="302"/>
      <c r="E223" s="302"/>
      <c r="F223" s="302"/>
      <c r="G223" s="98"/>
      <c r="H223" s="38"/>
      <c r="I223" s="38"/>
      <c r="J223" s="38"/>
      <c r="K223" s="36"/>
    </row>
    <row r="224" spans="1:11" s="41" customFormat="1" ht="19.5" customHeight="1" x14ac:dyDescent="0.25">
      <c r="A224" s="373" t="s">
        <v>1234</v>
      </c>
      <c r="B224" s="373"/>
      <c r="C224" s="373"/>
      <c r="D224" s="373" t="s">
        <v>35</v>
      </c>
      <c r="E224" s="373"/>
      <c r="F224" s="373"/>
      <c r="G224" s="99"/>
      <c r="H224" s="38"/>
      <c r="I224" s="38"/>
      <c r="J224" s="38"/>
      <c r="K224" s="36"/>
    </row>
    <row r="225" spans="1:11" s="41" customFormat="1" ht="19.5" customHeight="1" x14ac:dyDescent="0.25">
      <c r="A225" s="376" t="s">
        <v>649</v>
      </c>
      <c r="B225" s="376"/>
      <c r="C225" s="376"/>
      <c r="D225" s="373" t="s">
        <v>648</v>
      </c>
      <c r="E225" s="373"/>
      <c r="F225" s="373"/>
      <c r="G225" s="97"/>
      <c r="H225" s="38"/>
      <c r="I225" s="38"/>
      <c r="J225" s="38"/>
      <c r="K225" s="36"/>
    </row>
    <row r="226" spans="1:11" s="41" customFormat="1" ht="19.5" customHeight="1" x14ac:dyDescent="0.25">
      <c r="A226" s="375" t="s">
        <v>27</v>
      </c>
      <c r="B226" s="375"/>
      <c r="C226" s="375"/>
      <c r="D226" s="375" t="s">
        <v>29</v>
      </c>
      <c r="E226" s="375"/>
      <c r="F226" s="375"/>
      <c r="G226" s="97"/>
      <c r="H226" s="38"/>
      <c r="I226" s="38"/>
      <c r="J226" s="38"/>
      <c r="K226" s="36"/>
    </row>
    <row r="227" spans="1:11" s="41" customFormat="1" ht="19.5" customHeight="1" x14ac:dyDescent="0.25">
      <c r="A227" s="99"/>
      <c r="B227" s="99"/>
      <c r="C227" s="99"/>
      <c r="D227" s="99"/>
      <c r="E227" s="120"/>
      <c r="F227" s="120"/>
      <c r="G227" s="98"/>
      <c r="H227" s="39"/>
      <c r="I227" s="39"/>
      <c r="J227" s="39"/>
      <c r="K227" s="39"/>
    </row>
    <row r="228" spans="1:11" s="41" customFormat="1" ht="14.25" customHeight="1" x14ac:dyDescent="0.25">
      <c r="A228" s="373" t="s">
        <v>37</v>
      </c>
      <c r="B228" s="373"/>
      <c r="C228" s="373"/>
      <c r="D228" s="373"/>
      <c r="E228" s="373"/>
      <c r="F228" s="373"/>
      <c r="G228" s="99"/>
    </row>
    <row r="229" spans="1:11" s="41" customFormat="1" ht="14.25" customHeight="1" x14ac:dyDescent="0.25">
      <c r="A229" s="374" t="s">
        <v>280</v>
      </c>
      <c r="B229" s="374"/>
      <c r="C229" s="374"/>
      <c r="D229" s="374"/>
      <c r="E229" s="374"/>
      <c r="F229" s="374"/>
      <c r="G229" s="97"/>
    </row>
    <row r="230" spans="1:11" s="41" customFormat="1" ht="14.25" customHeight="1" x14ac:dyDescent="0.25">
      <c r="A230" s="375" t="s">
        <v>39</v>
      </c>
      <c r="B230" s="375"/>
      <c r="C230" s="375"/>
      <c r="D230" s="375"/>
      <c r="E230" s="375"/>
      <c r="F230" s="375"/>
      <c r="G230" s="97"/>
    </row>
    <row r="231" spans="1:11" s="41" customFormat="1" ht="14.25" customHeight="1" x14ac:dyDescent="0.25">
      <c r="A231" s="302"/>
      <c r="B231" s="302"/>
      <c r="C231" s="302"/>
      <c r="D231" s="302"/>
      <c r="E231" s="302"/>
      <c r="F231" s="302"/>
      <c r="G231" s="97"/>
    </row>
    <row r="232" spans="1:11" s="41" customFormat="1" ht="14.25" customHeight="1" x14ac:dyDescent="0.25">
      <c r="A232" s="302"/>
      <c r="B232" s="302"/>
      <c r="C232" s="302"/>
      <c r="D232" s="302"/>
      <c r="E232" s="302"/>
      <c r="F232" s="302"/>
      <c r="G232" s="97"/>
    </row>
    <row r="233" spans="1:11" s="41" customFormat="1" ht="14.25" customHeight="1" x14ac:dyDescent="0.25">
      <c r="A233" s="302"/>
      <c r="B233" s="302"/>
      <c r="C233" s="302"/>
      <c r="D233" s="302"/>
      <c r="E233" s="302"/>
      <c r="F233" s="302"/>
      <c r="G233" s="97"/>
    </row>
    <row r="234" spans="1:11" s="41" customFormat="1" ht="14.25" customHeight="1" x14ac:dyDescent="0.25">
      <c r="A234" s="302"/>
      <c r="B234" s="302"/>
      <c r="C234" s="302"/>
      <c r="D234" s="302"/>
      <c r="E234" s="302"/>
      <c r="F234" s="302"/>
      <c r="G234" s="97"/>
    </row>
    <row r="235" spans="1:11" s="41" customFormat="1" ht="14.25" customHeight="1" x14ac:dyDescent="0.25">
      <c r="A235" s="302"/>
      <c r="B235" s="302"/>
      <c r="C235" s="302"/>
      <c r="D235" s="302"/>
      <c r="E235" s="302"/>
      <c r="F235" s="302"/>
      <c r="G235" s="97"/>
    </row>
    <row r="236" spans="1:11" s="41" customFormat="1" ht="19.5" customHeight="1" x14ac:dyDescent="0.25">
      <c r="A236"/>
      <c r="B236"/>
      <c r="C236"/>
      <c r="D236"/>
      <c r="E236"/>
      <c r="F236"/>
      <c r="G236"/>
      <c r="H236" s="39"/>
      <c r="I236" s="39"/>
      <c r="J236" s="39"/>
      <c r="K236" s="39"/>
    </row>
    <row r="237" spans="1:11" s="41" customFormat="1" ht="19.5" customHeight="1" x14ac:dyDescent="0.25">
      <c r="A237"/>
      <c r="B237"/>
      <c r="C237"/>
      <c r="D237"/>
      <c r="E237"/>
      <c r="F237"/>
      <c r="G237"/>
      <c r="H237" s="38"/>
      <c r="I237" s="38"/>
      <c r="J237" s="38"/>
      <c r="K237" s="36"/>
    </row>
    <row r="238" spans="1:11" s="41" customFormat="1" ht="14.25" customHeight="1" x14ac:dyDescent="0.25">
      <c r="A238"/>
      <c r="B238"/>
      <c r="C238"/>
      <c r="D238"/>
      <c r="E238"/>
      <c r="F238"/>
      <c r="G238"/>
    </row>
  </sheetData>
  <mergeCells count="19">
    <mergeCell ref="A230:F230"/>
    <mergeCell ref="A225:C225"/>
    <mergeCell ref="D225:F225"/>
    <mergeCell ref="A226:C226"/>
    <mergeCell ref="D226:F226"/>
    <mergeCell ref="A228:F228"/>
    <mergeCell ref="A229:F229"/>
    <mergeCell ref="A220:C220"/>
    <mergeCell ref="D220:F220"/>
    <mergeCell ref="A221:C221"/>
    <mergeCell ref="D221:F221"/>
    <mergeCell ref="A224:C224"/>
    <mergeCell ref="D224:F224"/>
    <mergeCell ref="A4:F4"/>
    <mergeCell ref="A5:F5"/>
    <mergeCell ref="A7:F7"/>
    <mergeCell ref="A43:F43"/>
    <mergeCell ref="A219:C219"/>
    <mergeCell ref="D219:F219"/>
  </mergeCells>
  <dataValidations count="1">
    <dataValidation type="list" allowBlank="1" showInputMessage="1" promptTitle="ELEGIR TIPO DE INGRESO O EGRESO" sqref="B189 B204:B21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22" workbookViewId="0">
      <selection activeCell="D23" sqref="D2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383" t="s">
        <v>15</v>
      </c>
      <c r="B4" s="383"/>
      <c r="C4" s="383"/>
      <c r="D4" s="383"/>
      <c r="E4" s="383"/>
      <c r="F4" s="383"/>
    </row>
    <row r="5" spans="1:261" ht="14.25" customHeight="1" x14ac:dyDescent="0.25">
      <c r="A5" s="378" t="s">
        <v>660</v>
      </c>
      <c r="B5" s="378"/>
      <c r="C5" s="378"/>
      <c r="D5" s="378"/>
      <c r="E5" s="378"/>
      <c r="F5" s="378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389" t="s">
        <v>67</v>
      </c>
      <c r="B7" s="389"/>
      <c r="C7" s="389"/>
      <c r="D7" s="389"/>
      <c r="E7" s="389"/>
      <c r="F7" s="390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389" t="s">
        <v>1024</v>
      </c>
      <c r="B42" s="389"/>
      <c r="C42" s="389"/>
      <c r="D42" s="389"/>
      <c r="E42" s="389"/>
      <c r="F42" s="390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116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116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116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116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715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116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773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373" t="s">
        <v>114</v>
      </c>
      <c r="B194" s="373"/>
      <c r="C194" s="373"/>
      <c r="D194" s="373" t="s">
        <v>32</v>
      </c>
      <c r="E194" s="373"/>
      <c r="F194" s="373"/>
      <c r="G194" s="99"/>
      <c r="H194" s="39"/>
      <c r="I194" s="39"/>
      <c r="J194" s="39"/>
      <c r="K194" s="39"/>
    </row>
    <row r="195" spans="1:11" s="41" customFormat="1" ht="19.5" customHeight="1" x14ac:dyDescent="0.25">
      <c r="A195" s="376" t="s">
        <v>786</v>
      </c>
      <c r="B195" s="376"/>
      <c r="C195" s="376"/>
      <c r="D195" s="373" t="s">
        <v>642</v>
      </c>
      <c r="E195" s="373"/>
      <c r="F195" s="373"/>
      <c r="G195" s="97"/>
      <c r="H195" s="38"/>
      <c r="I195" s="38"/>
      <c r="J195" s="38"/>
      <c r="K195" s="36"/>
    </row>
    <row r="196" spans="1:11" s="41" customFormat="1" ht="19.5" customHeight="1" x14ac:dyDescent="0.25">
      <c r="A196" s="375" t="s">
        <v>27</v>
      </c>
      <c r="B196" s="375"/>
      <c r="C196" s="375"/>
      <c r="D196" s="375" t="s">
        <v>29</v>
      </c>
      <c r="E196" s="375"/>
      <c r="F196" s="375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373" t="s">
        <v>115</v>
      </c>
      <c r="B198" s="373"/>
      <c r="C198" s="373"/>
      <c r="D198" s="373" t="s">
        <v>35</v>
      </c>
      <c r="E198" s="373"/>
      <c r="F198" s="373"/>
      <c r="G198" s="99"/>
      <c r="H198" s="39"/>
      <c r="I198" s="39"/>
      <c r="J198" s="39"/>
      <c r="K198" s="39"/>
    </row>
    <row r="199" spans="1:11" s="41" customFormat="1" ht="19.5" customHeight="1" x14ac:dyDescent="0.25">
      <c r="A199" s="376" t="s">
        <v>649</v>
      </c>
      <c r="B199" s="376"/>
      <c r="C199" s="376"/>
      <c r="D199" s="373" t="s">
        <v>648</v>
      </c>
      <c r="E199" s="373"/>
      <c r="F199" s="373"/>
      <c r="G199" s="97"/>
      <c r="H199" s="38"/>
      <c r="I199" s="38"/>
      <c r="J199" s="38"/>
      <c r="K199" s="36"/>
    </row>
    <row r="200" spans="1:11" s="41" customFormat="1" ht="14.25" customHeight="1" x14ac:dyDescent="0.25">
      <c r="A200" s="375" t="s">
        <v>27</v>
      </c>
      <c r="B200" s="375"/>
      <c r="C200" s="375"/>
      <c r="D200" s="375" t="s">
        <v>29</v>
      </c>
      <c r="E200" s="375"/>
      <c r="F200" s="375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373" t="s">
        <v>37</v>
      </c>
      <c r="B203" s="373"/>
      <c r="C203" s="373"/>
      <c r="D203" s="373"/>
      <c r="E203" s="373"/>
      <c r="F203" s="373"/>
      <c r="G203" s="99"/>
      <c r="H203" s="39"/>
      <c r="I203" s="39"/>
      <c r="J203" s="39"/>
      <c r="K203" s="39"/>
    </row>
    <row r="204" spans="1:11" s="41" customFormat="1" ht="19.5" customHeight="1" x14ac:dyDescent="0.25">
      <c r="A204" s="374" t="s">
        <v>280</v>
      </c>
      <c r="B204" s="374"/>
      <c r="C204" s="374"/>
      <c r="D204" s="374"/>
      <c r="E204" s="374"/>
      <c r="F204" s="374"/>
      <c r="G204" s="97"/>
      <c r="H204" s="38"/>
      <c r="I204" s="38"/>
      <c r="J204" s="38"/>
      <c r="K204" s="36"/>
    </row>
    <row r="205" spans="1:11" s="41" customFormat="1" ht="14.25" customHeight="1" x14ac:dyDescent="0.25">
      <c r="A205" s="375" t="s">
        <v>39</v>
      </c>
      <c r="B205" s="375"/>
      <c r="C205" s="375"/>
      <c r="D205" s="375"/>
      <c r="E205" s="375"/>
      <c r="F205" s="375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5"/>
  <sheetViews>
    <sheetView workbookViewId="0">
      <selection activeCell="D45" sqref="D4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383" t="s">
        <v>15</v>
      </c>
      <c r="B4" s="383"/>
      <c r="C4" s="383"/>
      <c r="D4" s="383"/>
      <c r="E4" s="383"/>
      <c r="F4" s="383"/>
      <c r="G4" s="3"/>
    </row>
    <row r="5" spans="1:261" s="1" customFormat="1" ht="14.25" customHeight="1" x14ac:dyDescent="0.25">
      <c r="A5" s="378" t="s">
        <v>1044</v>
      </c>
      <c r="B5" s="378"/>
      <c r="C5" s="378"/>
      <c r="D5" s="378"/>
      <c r="E5" s="378"/>
      <c r="F5" s="378"/>
      <c r="G5" s="3"/>
      <c r="H5" s="25"/>
      <c r="I5" s="25"/>
    </row>
    <row r="6" spans="1:261" s="41" customFormat="1" ht="14.25" customHeight="1" x14ac:dyDescent="0.25">
      <c r="A6" s="257" t="s">
        <v>0</v>
      </c>
      <c r="B6" s="257" t="s">
        <v>23</v>
      </c>
      <c r="C6" s="127" t="s">
        <v>22</v>
      </c>
      <c r="D6" s="2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384" t="s">
        <v>67</v>
      </c>
      <c r="B7" s="384"/>
      <c r="C7" s="384"/>
      <c r="D7" s="384"/>
      <c r="E7" s="384"/>
      <c r="F7" s="385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44565</v>
      </c>
      <c r="B8" s="201" t="s">
        <v>21</v>
      </c>
      <c r="C8" s="201"/>
      <c r="D8" s="201" t="s">
        <v>3</v>
      </c>
      <c r="E8" s="202">
        <v>466332.4</v>
      </c>
      <c r="F8" s="201"/>
      <c r="G8" s="203"/>
    </row>
    <row r="9" spans="1:261" x14ac:dyDescent="0.25">
      <c r="A9" s="265">
        <v>44596</v>
      </c>
      <c r="B9" s="66" t="s">
        <v>21</v>
      </c>
      <c r="C9" s="66"/>
      <c r="D9" s="66" t="s">
        <v>3</v>
      </c>
      <c r="E9" s="197">
        <v>212640</v>
      </c>
      <c r="F9" s="66"/>
      <c r="G9" s="205"/>
    </row>
    <row r="10" spans="1:261" x14ac:dyDescent="0.25">
      <c r="A10" s="265">
        <v>44624</v>
      </c>
      <c r="B10" s="66" t="s">
        <v>21</v>
      </c>
      <c r="C10" s="66"/>
      <c r="D10" s="66" t="s">
        <v>3</v>
      </c>
      <c r="E10" s="197">
        <v>16150</v>
      </c>
      <c r="F10" s="66"/>
      <c r="G10" s="205"/>
    </row>
    <row r="11" spans="1:261" x14ac:dyDescent="0.25">
      <c r="A11" s="265">
        <v>44655</v>
      </c>
      <c r="B11" s="66" t="s">
        <v>21</v>
      </c>
      <c r="C11" s="66"/>
      <c r="D11" s="66" t="s">
        <v>3</v>
      </c>
      <c r="E11" s="197">
        <v>827642</v>
      </c>
      <c r="F11" s="66"/>
      <c r="G11" s="205"/>
    </row>
    <row r="12" spans="1:261" x14ac:dyDescent="0.25">
      <c r="A12" s="265">
        <v>44685</v>
      </c>
      <c r="B12" s="66" t="s">
        <v>21</v>
      </c>
      <c r="C12" s="66"/>
      <c r="D12" s="66" t="s">
        <v>3</v>
      </c>
      <c r="E12" s="197">
        <v>704451</v>
      </c>
      <c r="F12" s="66"/>
      <c r="G12" s="205"/>
    </row>
    <row r="13" spans="1:261" x14ac:dyDescent="0.25">
      <c r="A13" s="265">
        <v>44716</v>
      </c>
      <c r="B13" s="66" t="s">
        <v>21</v>
      </c>
      <c r="C13" s="66"/>
      <c r="D13" s="66" t="s">
        <v>3</v>
      </c>
      <c r="E13" s="197">
        <v>771344.25</v>
      </c>
      <c r="F13" s="66"/>
      <c r="G13" s="205"/>
    </row>
    <row r="14" spans="1:261" x14ac:dyDescent="0.25">
      <c r="A14" s="265">
        <v>44746</v>
      </c>
      <c r="B14" s="66" t="s">
        <v>21</v>
      </c>
      <c r="C14" s="66"/>
      <c r="D14" s="66" t="s">
        <v>3</v>
      </c>
      <c r="E14" s="197">
        <v>752052</v>
      </c>
      <c r="F14" s="66"/>
      <c r="G14" s="205"/>
    </row>
    <row r="15" spans="1:261" x14ac:dyDescent="0.25">
      <c r="A15" s="265">
        <v>44777</v>
      </c>
      <c r="B15" s="66" t="s">
        <v>21</v>
      </c>
      <c r="C15" s="66"/>
      <c r="D15" s="66" t="s">
        <v>3</v>
      </c>
      <c r="E15" s="197">
        <v>529859</v>
      </c>
      <c r="F15" s="66"/>
      <c r="G15" s="205"/>
    </row>
    <row r="16" spans="1:261" x14ac:dyDescent="0.25">
      <c r="A16" s="265">
        <v>44808</v>
      </c>
      <c r="B16" s="66" t="s">
        <v>21</v>
      </c>
      <c r="C16" s="66"/>
      <c r="D16" s="66" t="s">
        <v>3</v>
      </c>
      <c r="E16" s="197">
        <v>209738</v>
      </c>
      <c r="F16" s="66"/>
      <c r="G16" s="205"/>
    </row>
    <row r="17" spans="1:7" x14ac:dyDescent="0.25">
      <c r="A17" s="265">
        <v>44838</v>
      </c>
      <c r="B17" s="66" t="s">
        <v>21</v>
      </c>
      <c r="C17" s="66"/>
      <c r="D17" s="66" t="s">
        <v>3</v>
      </c>
      <c r="E17" s="197">
        <v>3750</v>
      </c>
      <c r="F17" s="66"/>
      <c r="G17" s="205"/>
    </row>
    <row r="18" spans="1:7" x14ac:dyDescent="0.25">
      <c r="A18" s="265">
        <v>44869</v>
      </c>
      <c r="B18" s="66" t="s">
        <v>21</v>
      </c>
      <c r="C18" s="66"/>
      <c r="D18" s="66" t="s">
        <v>3</v>
      </c>
      <c r="E18" s="197">
        <v>514289</v>
      </c>
      <c r="F18" s="66"/>
      <c r="G18" s="205"/>
    </row>
    <row r="19" spans="1:7" x14ac:dyDescent="0.25">
      <c r="A19" s="265">
        <v>44899</v>
      </c>
      <c r="B19" s="66" t="s">
        <v>21</v>
      </c>
      <c r="C19" s="66"/>
      <c r="D19" s="66" t="s">
        <v>3</v>
      </c>
      <c r="E19" s="197">
        <v>503152</v>
      </c>
      <c r="F19" s="66"/>
      <c r="G19" s="205"/>
    </row>
    <row r="20" spans="1:7" x14ac:dyDescent="0.25">
      <c r="A20" s="265" t="s">
        <v>950</v>
      </c>
      <c r="B20" s="66" t="s">
        <v>21</v>
      </c>
      <c r="C20" s="66"/>
      <c r="D20" s="66" t="s">
        <v>3</v>
      </c>
      <c r="E20" s="197">
        <v>447860</v>
      </c>
      <c r="F20" s="66"/>
      <c r="G20" s="205"/>
    </row>
    <row r="21" spans="1:7" x14ac:dyDescent="0.25">
      <c r="A21" s="265" t="s">
        <v>951</v>
      </c>
      <c r="B21" s="66" t="s">
        <v>21</v>
      </c>
      <c r="C21" s="66"/>
      <c r="D21" s="66" t="s">
        <v>3</v>
      </c>
      <c r="E21" s="197">
        <v>262544</v>
      </c>
      <c r="F21" s="66"/>
      <c r="G21" s="205"/>
    </row>
    <row r="22" spans="1:7" x14ac:dyDescent="0.25">
      <c r="A22" s="265" t="s">
        <v>952</v>
      </c>
      <c r="B22" s="66" t="s">
        <v>21</v>
      </c>
      <c r="C22" s="66"/>
      <c r="D22" s="66" t="s">
        <v>3</v>
      </c>
      <c r="E22" s="197">
        <v>4555</v>
      </c>
      <c r="F22" s="66"/>
      <c r="G22" s="205"/>
    </row>
    <row r="23" spans="1:7" x14ac:dyDescent="0.25">
      <c r="A23" s="265" t="s">
        <v>953</v>
      </c>
      <c r="B23" s="66" t="s">
        <v>21</v>
      </c>
      <c r="C23" s="66"/>
      <c r="D23" s="66" t="s">
        <v>3</v>
      </c>
      <c r="E23" s="197">
        <v>7115</v>
      </c>
      <c r="F23" s="66"/>
      <c r="G23" s="205"/>
    </row>
    <row r="24" spans="1:7" x14ac:dyDescent="0.25">
      <c r="A24" s="265" t="s">
        <v>954</v>
      </c>
      <c r="B24" s="66" t="s">
        <v>21</v>
      </c>
      <c r="C24" s="66"/>
      <c r="D24" s="66" t="s">
        <v>3</v>
      </c>
      <c r="E24" s="197">
        <v>4770</v>
      </c>
      <c r="F24" s="66"/>
      <c r="G24" s="205"/>
    </row>
    <row r="25" spans="1:7" x14ac:dyDescent="0.25">
      <c r="A25" s="265" t="s">
        <v>955</v>
      </c>
      <c r="B25" s="66" t="s">
        <v>21</v>
      </c>
      <c r="C25" s="66"/>
      <c r="D25" s="66" t="s">
        <v>3</v>
      </c>
      <c r="E25" s="197">
        <v>806966</v>
      </c>
      <c r="F25" s="66"/>
      <c r="G25" s="205"/>
    </row>
    <row r="26" spans="1:7" x14ac:dyDescent="0.25">
      <c r="A26" s="265" t="s">
        <v>956</v>
      </c>
      <c r="B26" s="66" t="s">
        <v>21</v>
      </c>
      <c r="C26" s="66"/>
      <c r="D26" s="66" t="s">
        <v>3</v>
      </c>
      <c r="E26" s="197">
        <v>670833</v>
      </c>
      <c r="F26" s="66"/>
      <c r="G26" s="205"/>
    </row>
    <row r="27" spans="1:7" x14ac:dyDescent="0.25">
      <c r="A27" s="265" t="s">
        <v>957</v>
      </c>
      <c r="B27" s="66" t="s">
        <v>21</v>
      </c>
      <c r="C27" s="66"/>
      <c r="D27" s="66" t="s">
        <v>3</v>
      </c>
      <c r="E27" s="197">
        <v>548250</v>
      </c>
      <c r="F27" s="66"/>
      <c r="G27" s="205"/>
    </row>
    <row r="28" spans="1:7" x14ac:dyDescent="0.25">
      <c r="A28" s="265" t="s">
        <v>958</v>
      </c>
      <c r="B28" s="66" t="s">
        <v>21</v>
      </c>
      <c r="C28" s="66"/>
      <c r="D28" s="66" t="s">
        <v>3</v>
      </c>
      <c r="E28" s="197">
        <v>779858</v>
      </c>
      <c r="F28" s="66"/>
      <c r="G28" s="205"/>
    </row>
    <row r="29" spans="1:7" x14ac:dyDescent="0.25">
      <c r="A29" s="265" t="s">
        <v>959</v>
      </c>
      <c r="B29" s="66" t="s">
        <v>21</v>
      </c>
      <c r="C29" s="66"/>
      <c r="D29" s="66" t="s">
        <v>3</v>
      </c>
      <c r="E29" s="197">
        <v>793423</v>
      </c>
      <c r="F29" s="66"/>
      <c r="G29" s="205"/>
    </row>
    <row r="30" spans="1:7" x14ac:dyDescent="0.25">
      <c r="A30" s="265" t="s">
        <v>960</v>
      </c>
      <c r="B30" s="66" t="s">
        <v>21</v>
      </c>
      <c r="C30" s="66"/>
      <c r="D30" s="66" t="s">
        <v>3</v>
      </c>
      <c r="E30" s="197">
        <v>312013</v>
      </c>
      <c r="F30" s="66"/>
      <c r="G30" s="205"/>
    </row>
    <row r="31" spans="1:7" x14ac:dyDescent="0.25">
      <c r="A31" s="265" t="s">
        <v>961</v>
      </c>
      <c r="B31" s="66" t="s">
        <v>21</v>
      </c>
      <c r="C31" s="66"/>
      <c r="D31" s="66" t="s">
        <v>3</v>
      </c>
      <c r="E31" s="197">
        <v>9920</v>
      </c>
      <c r="F31" s="66"/>
      <c r="G31" s="205"/>
    </row>
    <row r="32" spans="1:7" x14ac:dyDescent="0.25">
      <c r="A32" s="265" t="s">
        <v>973</v>
      </c>
      <c r="B32" s="66" t="s">
        <v>21</v>
      </c>
      <c r="C32" s="66"/>
      <c r="D32" s="66" t="s">
        <v>3</v>
      </c>
      <c r="E32" s="197">
        <v>1179228</v>
      </c>
      <c r="F32" s="66"/>
      <c r="G32" s="205"/>
    </row>
    <row r="33" spans="1:8" x14ac:dyDescent="0.25">
      <c r="A33" s="265" t="s">
        <v>1003</v>
      </c>
      <c r="B33" s="66" t="s">
        <v>21</v>
      </c>
      <c r="C33" s="66"/>
      <c r="D33" s="66" t="s">
        <v>3</v>
      </c>
      <c r="E33" s="197">
        <v>923600</v>
      </c>
      <c r="F33" s="66"/>
      <c r="G33" s="205"/>
    </row>
    <row r="34" spans="1:8" x14ac:dyDescent="0.25">
      <c r="A34" s="265" t="s">
        <v>1004</v>
      </c>
      <c r="B34" s="66" t="s">
        <v>21</v>
      </c>
      <c r="C34" s="66"/>
      <c r="D34" s="66" t="s">
        <v>3</v>
      </c>
      <c r="E34" s="197">
        <v>700449</v>
      </c>
      <c r="F34" s="66"/>
      <c r="G34" s="205"/>
    </row>
    <row r="35" spans="1:8" x14ac:dyDescent="0.25">
      <c r="A35" s="265" t="s">
        <v>1005</v>
      </c>
      <c r="B35" s="66" t="s">
        <v>21</v>
      </c>
      <c r="C35" s="66"/>
      <c r="D35" s="66" t="s">
        <v>3</v>
      </c>
      <c r="E35" s="197">
        <v>477656</v>
      </c>
      <c r="F35" s="66"/>
      <c r="G35" s="205"/>
    </row>
    <row r="36" spans="1:8" x14ac:dyDescent="0.25">
      <c r="A36" s="265" t="s">
        <v>1006</v>
      </c>
      <c r="B36" s="66" t="s">
        <v>21</v>
      </c>
      <c r="C36" s="66"/>
      <c r="D36" s="66" t="s">
        <v>3</v>
      </c>
      <c r="E36" s="197">
        <v>714849</v>
      </c>
      <c r="F36" s="66"/>
      <c r="G36" s="205"/>
    </row>
    <row r="37" spans="1:8" x14ac:dyDescent="0.25">
      <c r="A37" s="265" t="s">
        <v>1007</v>
      </c>
      <c r="B37" s="66" t="s">
        <v>21</v>
      </c>
      <c r="C37" s="66"/>
      <c r="D37" s="66" t="s">
        <v>3</v>
      </c>
      <c r="E37" s="197">
        <v>336435</v>
      </c>
      <c r="F37" s="66"/>
      <c r="G37" s="205"/>
    </row>
    <row r="38" spans="1:8" x14ac:dyDescent="0.25">
      <c r="A38" s="206"/>
      <c r="B38" s="66"/>
      <c r="C38" s="66"/>
      <c r="D38" s="12" t="s">
        <v>13</v>
      </c>
      <c r="E38" s="198">
        <f>SUM(E8:E37)</f>
        <v>14491723.65</v>
      </c>
      <c r="F38" s="66"/>
      <c r="G38" s="205"/>
    </row>
    <row r="39" spans="1:8" x14ac:dyDescent="0.25">
      <c r="A39" s="206"/>
      <c r="B39" s="66"/>
      <c r="C39" s="66"/>
      <c r="D39" s="12" t="s">
        <v>65</v>
      </c>
      <c r="E39" s="198">
        <f>+E38</f>
        <v>14491723.65</v>
      </c>
      <c r="F39" s="66"/>
      <c r="G39" s="205"/>
    </row>
    <row r="40" spans="1:8" x14ac:dyDescent="0.25">
      <c r="A40" s="206"/>
      <c r="B40" s="66"/>
      <c r="C40" s="66"/>
      <c r="D40" s="12"/>
      <c r="E40" s="198"/>
      <c r="F40" s="66"/>
      <c r="G40" s="205"/>
    </row>
    <row r="41" spans="1:8" ht="15.75" thickBot="1" x14ac:dyDescent="0.3">
      <c r="A41" s="206"/>
      <c r="B41" s="66"/>
      <c r="C41" s="66"/>
      <c r="D41" s="12" t="s">
        <v>62</v>
      </c>
      <c r="E41" s="198">
        <f>+E39</f>
        <v>14491723.65</v>
      </c>
      <c r="F41" s="66"/>
      <c r="G41" s="205"/>
    </row>
    <row r="42" spans="1:8" s="1" customFormat="1" ht="14.25" customHeight="1" thickBot="1" x14ac:dyDescent="0.3">
      <c r="A42" s="386" t="s">
        <v>1024</v>
      </c>
      <c r="B42" s="387"/>
      <c r="C42" s="387"/>
      <c r="D42" s="387"/>
      <c r="E42" s="387"/>
      <c r="F42" s="388"/>
      <c r="G42" s="214"/>
    </row>
    <row r="43" spans="1:8" x14ac:dyDescent="0.25">
      <c r="A43" s="264" t="s">
        <v>1003</v>
      </c>
      <c r="B43" s="201" t="s">
        <v>20</v>
      </c>
      <c r="C43" s="201"/>
      <c r="D43" s="201" t="s">
        <v>1025</v>
      </c>
      <c r="E43" s="202">
        <v>7500000</v>
      </c>
      <c r="F43" s="201"/>
      <c r="G43" s="203"/>
    </row>
    <row r="44" spans="1:8" x14ac:dyDescent="0.25">
      <c r="A44" s="266" t="s">
        <v>950</v>
      </c>
      <c r="B44" s="66" t="s">
        <v>20</v>
      </c>
      <c r="C44" s="66"/>
      <c r="D44" s="66" t="s">
        <v>1027</v>
      </c>
      <c r="E44" s="197">
        <v>1233333.33</v>
      </c>
      <c r="F44" s="66"/>
      <c r="G44" s="205"/>
    </row>
    <row r="45" spans="1:8" x14ac:dyDescent="0.25">
      <c r="A45" s="265">
        <v>44716</v>
      </c>
      <c r="B45" s="66" t="s">
        <v>20</v>
      </c>
      <c r="C45" s="66"/>
      <c r="D45" s="66" t="s">
        <v>1045</v>
      </c>
      <c r="E45" s="197">
        <v>1167887.53</v>
      </c>
      <c r="F45" s="66"/>
      <c r="G45" s="205"/>
    </row>
    <row r="46" spans="1:8" x14ac:dyDescent="0.25">
      <c r="A46" s="265">
        <v>44869</v>
      </c>
      <c r="B46" s="66" t="s">
        <v>20</v>
      </c>
      <c r="C46" s="66"/>
      <c r="D46" s="66" t="s">
        <v>1028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SUM(E43:E46)</f>
        <v>20764472.859999999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+E47+E41</f>
        <v>35256196.509999998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44565</v>
      </c>
      <c r="B52" s="201" t="s">
        <v>171</v>
      </c>
      <c r="C52" s="201">
        <v>43633</v>
      </c>
      <c r="D52" s="201" t="s">
        <v>260</v>
      </c>
      <c r="E52" s="201"/>
      <c r="F52" s="202">
        <v>0</v>
      </c>
      <c r="G52" s="203"/>
    </row>
    <row r="53" spans="1:8" x14ac:dyDescent="0.25">
      <c r="A53" s="265">
        <v>44565</v>
      </c>
      <c r="B53" s="66" t="s">
        <v>171</v>
      </c>
      <c r="C53" s="66">
        <v>43634</v>
      </c>
      <c r="D53" s="66" t="s">
        <v>962</v>
      </c>
      <c r="E53" s="269"/>
      <c r="F53" s="197">
        <v>255380</v>
      </c>
      <c r="G53" s="205" t="s">
        <v>765</v>
      </c>
    </row>
    <row r="54" spans="1:8" x14ac:dyDescent="0.25">
      <c r="A54" s="265">
        <v>44685</v>
      </c>
      <c r="B54" s="66" t="s">
        <v>171</v>
      </c>
      <c r="C54" s="66">
        <v>43635</v>
      </c>
      <c r="D54" s="66" t="s">
        <v>1058</v>
      </c>
      <c r="E54" s="66"/>
      <c r="F54" s="197">
        <v>76275</v>
      </c>
      <c r="G54" s="205" t="s">
        <v>765</v>
      </c>
    </row>
    <row r="55" spans="1:8" x14ac:dyDescent="0.25">
      <c r="A55" s="265">
        <v>44685</v>
      </c>
      <c r="B55" s="66" t="s">
        <v>171</v>
      </c>
      <c r="C55" s="66">
        <v>43636</v>
      </c>
      <c r="D55" s="66" t="s">
        <v>718</v>
      </c>
      <c r="E55" s="66"/>
      <c r="F55" s="197">
        <v>674.17</v>
      </c>
      <c r="G55" s="205" t="s">
        <v>765</v>
      </c>
    </row>
    <row r="56" spans="1:8" x14ac:dyDescent="0.25">
      <c r="A56" s="265">
        <v>44685</v>
      </c>
      <c r="B56" s="66" t="s">
        <v>171</v>
      </c>
      <c r="C56" s="66">
        <v>43637</v>
      </c>
      <c r="D56" s="66" t="s">
        <v>963</v>
      </c>
      <c r="E56" s="66"/>
      <c r="F56" s="197">
        <v>0</v>
      </c>
      <c r="G56" s="205"/>
    </row>
    <row r="57" spans="1:8" x14ac:dyDescent="0.25">
      <c r="A57" s="265">
        <v>44685</v>
      </c>
      <c r="B57" s="66" t="s">
        <v>171</v>
      </c>
      <c r="C57" s="66">
        <v>43638</v>
      </c>
      <c r="D57" s="66" t="s">
        <v>1059</v>
      </c>
      <c r="E57" s="66"/>
      <c r="F57" s="197">
        <v>0</v>
      </c>
      <c r="G57" s="205"/>
    </row>
    <row r="58" spans="1:8" x14ac:dyDescent="0.25">
      <c r="A58" s="265">
        <v>44685</v>
      </c>
      <c r="B58" s="66" t="s">
        <v>171</v>
      </c>
      <c r="C58" s="66">
        <v>43639</v>
      </c>
      <c r="D58" s="66" t="s">
        <v>1060</v>
      </c>
      <c r="E58" s="66"/>
      <c r="F58" s="197">
        <v>16504.240000000002</v>
      </c>
      <c r="G58" s="205" t="s">
        <v>765</v>
      </c>
    </row>
    <row r="59" spans="1:8" x14ac:dyDescent="0.25">
      <c r="A59" s="265">
        <v>44685</v>
      </c>
      <c r="B59" s="66" t="s">
        <v>171</v>
      </c>
      <c r="C59" s="66">
        <v>43640</v>
      </c>
      <c r="D59" s="66" t="s">
        <v>1061</v>
      </c>
      <c r="E59" s="66"/>
      <c r="F59" s="197">
        <v>4500.8500000000004</v>
      </c>
      <c r="G59" s="205" t="s">
        <v>765</v>
      </c>
    </row>
    <row r="60" spans="1:8" x14ac:dyDescent="0.25">
      <c r="A60" s="265">
        <v>44685</v>
      </c>
      <c r="B60" s="66" t="s">
        <v>171</v>
      </c>
      <c r="C60" s="66">
        <v>43641</v>
      </c>
      <c r="D60" s="66" t="s">
        <v>718</v>
      </c>
      <c r="E60" s="66"/>
      <c r="F60" s="197">
        <v>2734.41</v>
      </c>
      <c r="G60" s="205" t="s">
        <v>765</v>
      </c>
    </row>
    <row r="61" spans="1:8" x14ac:dyDescent="0.25">
      <c r="A61" s="265">
        <v>44685</v>
      </c>
      <c r="B61" s="66" t="s">
        <v>171</v>
      </c>
      <c r="C61" s="66">
        <v>43642</v>
      </c>
      <c r="D61" s="66" t="s">
        <v>1062</v>
      </c>
      <c r="E61" s="66"/>
      <c r="F61" s="197">
        <v>6600</v>
      </c>
      <c r="G61" s="205" t="s">
        <v>765</v>
      </c>
    </row>
    <row r="62" spans="1:8" x14ac:dyDescent="0.25">
      <c r="A62" s="265"/>
      <c r="B62" s="66"/>
      <c r="C62" s="66">
        <v>43643</v>
      </c>
      <c r="D62" s="66" t="s">
        <v>135</v>
      </c>
      <c r="E62" s="66"/>
      <c r="F62" s="197">
        <v>11527.55</v>
      </c>
      <c r="G62" s="205" t="s">
        <v>964</v>
      </c>
    </row>
    <row r="63" spans="1:8" x14ac:dyDescent="0.25">
      <c r="A63" s="265">
        <v>44899</v>
      </c>
      <c r="B63" s="66" t="s">
        <v>171</v>
      </c>
      <c r="C63" s="66">
        <v>43644</v>
      </c>
      <c r="D63" s="66" t="s">
        <v>963</v>
      </c>
      <c r="E63" s="66"/>
      <c r="F63" s="197">
        <v>95064.41</v>
      </c>
      <c r="G63" s="205" t="s">
        <v>765</v>
      </c>
    </row>
    <row r="64" spans="1:8" x14ac:dyDescent="0.25">
      <c r="A64" s="265">
        <v>44899</v>
      </c>
      <c r="B64" s="66" t="s">
        <v>171</v>
      </c>
      <c r="C64" s="66">
        <v>43645</v>
      </c>
      <c r="D64" s="66" t="s">
        <v>1063</v>
      </c>
      <c r="E64" s="66"/>
      <c r="F64" s="197">
        <v>4000</v>
      </c>
      <c r="G64" s="205" t="s">
        <v>735</v>
      </c>
    </row>
    <row r="65" spans="1:7" x14ac:dyDescent="0.25">
      <c r="A65" s="265">
        <v>44899</v>
      </c>
      <c r="B65" s="66" t="s">
        <v>171</v>
      </c>
      <c r="C65" s="66">
        <v>43646</v>
      </c>
      <c r="D65" s="66" t="s">
        <v>58</v>
      </c>
      <c r="E65" s="66"/>
      <c r="F65" s="197">
        <v>10000</v>
      </c>
      <c r="G65" s="205" t="s">
        <v>735</v>
      </c>
    </row>
    <row r="66" spans="1:7" x14ac:dyDescent="0.25">
      <c r="A66" s="265">
        <v>44899</v>
      </c>
      <c r="B66" s="66" t="s">
        <v>171</v>
      </c>
      <c r="C66" s="66">
        <v>43647</v>
      </c>
      <c r="D66" s="66" t="s">
        <v>97</v>
      </c>
      <c r="E66" s="66"/>
      <c r="F66" s="197">
        <v>3000</v>
      </c>
      <c r="G66" s="205" t="s">
        <v>735</v>
      </c>
    </row>
    <row r="67" spans="1:7" x14ac:dyDescent="0.25">
      <c r="A67" s="265">
        <v>44899</v>
      </c>
      <c r="B67" s="66" t="s">
        <v>171</v>
      </c>
      <c r="C67" s="66">
        <v>43648</v>
      </c>
      <c r="D67" s="66" t="s">
        <v>676</v>
      </c>
      <c r="E67" s="66"/>
      <c r="F67" s="197">
        <v>5000</v>
      </c>
      <c r="G67" s="205" t="s">
        <v>735</v>
      </c>
    </row>
    <row r="68" spans="1:7" x14ac:dyDescent="0.25">
      <c r="A68" s="265">
        <v>44899</v>
      </c>
      <c r="B68" s="66" t="s">
        <v>171</v>
      </c>
      <c r="C68" s="66">
        <v>43649</v>
      </c>
      <c r="D68" s="66" t="s">
        <v>965</v>
      </c>
      <c r="E68" s="66"/>
      <c r="F68" s="197">
        <v>10000</v>
      </c>
      <c r="G68" s="205" t="s">
        <v>735</v>
      </c>
    </row>
    <row r="69" spans="1:7" x14ac:dyDescent="0.25">
      <c r="A69" s="265">
        <v>44899</v>
      </c>
      <c r="B69" s="66" t="s">
        <v>171</v>
      </c>
      <c r="C69" s="66">
        <v>43650</v>
      </c>
      <c r="D69" s="66" t="s">
        <v>966</v>
      </c>
      <c r="E69" s="66"/>
      <c r="F69" s="197">
        <v>3821.01</v>
      </c>
      <c r="G69" s="205" t="s">
        <v>1064</v>
      </c>
    </row>
    <row r="70" spans="1:7" x14ac:dyDescent="0.25">
      <c r="A70" s="265" t="s">
        <v>950</v>
      </c>
      <c r="B70" s="66" t="s">
        <v>171</v>
      </c>
      <c r="C70" s="66">
        <v>43651</v>
      </c>
      <c r="D70" s="66" t="s">
        <v>967</v>
      </c>
      <c r="E70" s="66"/>
      <c r="F70" s="197">
        <v>3821.01</v>
      </c>
      <c r="G70" s="205" t="s">
        <v>1064</v>
      </c>
    </row>
    <row r="71" spans="1:7" x14ac:dyDescent="0.25">
      <c r="A71" s="265" t="s">
        <v>950</v>
      </c>
      <c r="B71" s="66" t="s">
        <v>171</v>
      </c>
      <c r="C71" s="66">
        <v>43652</v>
      </c>
      <c r="D71" s="66" t="s">
        <v>968</v>
      </c>
      <c r="E71" s="66"/>
      <c r="F71" s="197">
        <v>3821.01</v>
      </c>
      <c r="G71" s="205" t="s">
        <v>1064</v>
      </c>
    </row>
    <row r="72" spans="1:7" x14ac:dyDescent="0.25">
      <c r="A72" s="265" t="s">
        <v>950</v>
      </c>
      <c r="B72" s="66" t="s">
        <v>171</v>
      </c>
      <c r="C72" s="66">
        <v>43653</v>
      </c>
      <c r="D72" s="66" t="s">
        <v>1065</v>
      </c>
      <c r="E72" s="66"/>
      <c r="F72" s="197">
        <v>3821.01</v>
      </c>
      <c r="G72" s="205" t="s">
        <v>1064</v>
      </c>
    </row>
    <row r="73" spans="1:7" x14ac:dyDescent="0.25">
      <c r="A73" s="265" t="s">
        <v>950</v>
      </c>
      <c r="B73" s="66" t="s">
        <v>171</v>
      </c>
      <c r="C73" s="66">
        <v>43654</v>
      </c>
      <c r="D73" s="66" t="s">
        <v>969</v>
      </c>
      <c r="E73" s="66"/>
      <c r="F73" s="197">
        <v>3821.01</v>
      </c>
      <c r="G73" s="205" t="s">
        <v>1064</v>
      </c>
    </row>
    <row r="74" spans="1:7" x14ac:dyDescent="0.25">
      <c r="A74" s="265" t="s">
        <v>950</v>
      </c>
      <c r="B74" s="66" t="s">
        <v>171</v>
      </c>
      <c r="C74" s="66">
        <v>43655</v>
      </c>
      <c r="D74" s="66" t="s">
        <v>970</v>
      </c>
      <c r="E74" s="66"/>
      <c r="F74" s="197">
        <v>28250</v>
      </c>
      <c r="G74" s="205" t="s">
        <v>765</v>
      </c>
    </row>
    <row r="75" spans="1:7" x14ac:dyDescent="0.25">
      <c r="A75" s="265" t="s">
        <v>956</v>
      </c>
      <c r="B75" s="66" t="s">
        <v>171</v>
      </c>
      <c r="C75" s="66">
        <v>43656</v>
      </c>
      <c r="D75" s="66" t="s">
        <v>718</v>
      </c>
      <c r="E75" s="66"/>
      <c r="F75" s="197">
        <v>711.9</v>
      </c>
      <c r="G75" s="205" t="s">
        <v>765</v>
      </c>
    </row>
    <row r="76" spans="1:7" x14ac:dyDescent="0.25">
      <c r="A76" s="265" t="s">
        <v>956</v>
      </c>
      <c r="B76" s="66" t="s">
        <v>171</v>
      </c>
      <c r="C76" s="66">
        <v>43657</v>
      </c>
      <c r="D76" s="66" t="s">
        <v>1066</v>
      </c>
      <c r="E76" s="66"/>
      <c r="F76" s="197">
        <v>11875</v>
      </c>
      <c r="G76" s="205" t="s">
        <v>765</v>
      </c>
    </row>
    <row r="77" spans="1:7" x14ac:dyDescent="0.25">
      <c r="A77" s="265" t="s">
        <v>957</v>
      </c>
      <c r="B77" s="66" t="s">
        <v>171</v>
      </c>
      <c r="C77" s="66">
        <v>43658</v>
      </c>
      <c r="D77" s="66" t="s">
        <v>1067</v>
      </c>
      <c r="E77" s="66"/>
      <c r="F77" s="197">
        <v>2938</v>
      </c>
      <c r="G77" s="205" t="s">
        <v>765</v>
      </c>
    </row>
    <row r="78" spans="1:7" x14ac:dyDescent="0.25">
      <c r="A78" s="265" t="s">
        <v>957</v>
      </c>
      <c r="B78" s="66" t="s">
        <v>171</v>
      </c>
      <c r="C78" s="66">
        <v>43659</v>
      </c>
      <c r="D78" s="66" t="s">
        <v>971</v>
      </c>
      <c r="E78" s="66"/>
      <c r="F78" s="197">
        <v>193508.1</v>
      </c>
      <c r="G78" s="205" t="s">
        <v>765</v>
      </c>
    </row>
    <row r="79" spans="1:7" x14ac:dyDescent="0.25">
      <c r="A79" s="265" t="s">
        <v>957</v>
      </c>
      <c r="B79" s="66" t="s">
        <v>171</v>
      </c>
      <c r="C79" s="66">
        <v>43660</v>
      </c>
      <c r="D79" s="66" t="s">
        <v>718</v>
      </c>
      <c r="E79" s="66"/>
      <c r="F79" s="197">
        <v>674.17</v>
      </c>
      <c r="G79" s="205" t="s">
        <v>765</v>
      </c>
    </row>
    <row r="80" spans="1:7" x14ac:dyDescent="0.25">
      <c r="A80" s="265" t="s">
        <v>959</v>
      </c>
      <c r="B80" s="66" t="s">
        <v>171</v>
      </c>
      <c r="C80" s="66">
        <v>43661</v>
      </c>
      <c r="D80" s="66" t="s">
        <v>970</v>
      </c>
      <c r="E80" s="66"/>
      <c r="F80" s="197">
        <v>1695</v>
      </c>
      <c r="G80" s="205" t="s">
        <v>765</v>
      </c>
    </row>
    <row r="81" spans="1:7" x14ac:dyDescent="0.25">
      <c r="A81" s="265" t="s">
        <v>959</v>
      </c>
      <c r="B81" s="66" t="s">
        <v>171</v>
      </c>
      <c r="C81" s="66">
        <v>43662</v>
      </c>
      <c r="D81" s="66" t="s">
        <v>1068</v>
      </c>
      <c r="E81" s="66"/>
      <c r="F81" s="197">
        <v>800</v>
      </c>
      <c r="G81" s="205" t="s">
        <v>765</v>
      </c>
    </row>
    <row r="82" spans="1:7" x14ac:dyDescent="0.25">
      <c r="A82" s="265" t="s">
        <v>1046</v>
      </c>
      <c r="B82" s="66" t="s">
        <v>171</v>
      </c>
      <c r="C82" s="66">
        <v>43663</v>
      </c>
      <c r="D82" s="66" t="s">
        <v>972</v>
      </c>
      <c r="E82" s="66"/>
      <c r="F82" s="197">
        <v>2000</v>
      </c>
      <c r="G82" s="205" t="s">
        <v>915</v>
      </c>
    </row>
    <row r="83" spans="1:7" x14ac:dyDescent="0.25">
      <c r="A83" s="265" t="s">
        <v>1047</v>
      </c>
      <c r="B83" s="66" t="s">
        <v>171</v>
      </c>
      <c r="C83" s="66">
        <v>43664</v>
      </c>
      <c r="D83" s="66" t="s">
        <v>135</v>
      </c>
      <c r="E83" s="66"/>
      <c r="F83" s="197">
        <v>12656.53</v>
      </c>
      <c r="G83" s="205" t="s">
        <v>964</v>
      </c>
    </row>
    <row r="84" spans="1:7" x14ac:dyDescent="0.25">
      <c r="A84" s="265" t="s">
        <v>1048</v>
      </c>
      <c r="B84" s="66" t="s">
        <v>171</v>
      </c>
      <c r="C84" s="66">
        <v>43665</v>
      </c>
      <c r="D84" s="66" t="s">
        <v>1013</v>
      </c>
      <c r="E84" s="66"/>
      <c r="F84" s="197">
        <v>28500</v>
      </c>
      <c r="G84" s="205" t="s">
        <v>765</v>
      </c>
    </row>
    <row r="85" spans="1:7" x14ac:dyDescent="0.25">
      <c r="A85" s="265" t="s">
        <v>1049</v>
      </c>
      <c r="B85" s="66" t="s">
        <v>171</v>
      </c>
      <c r="C85" s="66">
        <v>43666</v>
      </c>
      <c r="D85" s="66" t="s">
        <v>718</v>
      </c>
      <c r="E85" s="66"/>
      <c r="F85" s="197">
        <v>10170</v>
      </c>
      <c r="G85" s="205" t="s">
        <v>765</v>
      </c>
    </row>
    <row r="86" spans="1:7" x14ac:dyDescent="0.25">
      <c r="A86" s="265" t="s">
        <v>1050</v>
      </c>
      <c r="B86" s="66" t="s">
        <v>171</v>
      </c>
      <c r="C86" s="66">
        <v>43667</v>
      </c>
      <c r="D86" s="66" t="s">
        <v>260</v>
      </c>
      <c r="E86" s="66"/>
      <c r="F86" s="197">
        <v>0</v>
      </c>
      <c r="G86" s="205"/>
    </row>
    <row r="87" spans="1:7" x14ac:dyDescent="0.25">
      <c r="A87" s="265" t="s">
        <v>1051</v>
      </c>
      <c r="B87" s="66" t="s">
        <v>171</v>
      </c>
      <c r="C87" s="66">
        <v>43668</v>
      </c>
      <c r="D87" s="66" t="s">
        <v>1014</v>
      </c>
      <c r="E87" s="66"/>
      <c r="F87" s="197">
        <v>23165</v>
      </c>
      <c r="G87" s="205" t="s">
        <v>765</v>
      </c>
    </row>
    <row r="88" spans="1:7" x14ac:dyDescent="0.25">
      <c r="A88" s="265" t="s">
        <v>1052</v>
      </c>
      <c r="B88" s="66" t="s">
        <v>171</v>
      </c>
      <c r="C88" s="66">
        <v>43669</v>
      </c>
      <c r="D88" s="66" t="s">
        <v>260</v>
      </c>
      <c r="E88" s="66"/>
      <c r="F88" s="197">
        <v>0</v>
      </c>
      <c r="G88" s="205"/>
    </row>
    <row r="89" spans="1:7" x14ac:dyDescent="0.25">
      <c r="A89" s="265" t="s">
        <v>1053</v>
      </c>
      <c r="B89" s="66" t="s">
        <v>171</v>
      </c>
      <c r="C89" s="66">
        <v>43670</v>
      </c>
      <c r="D89" s="66" t="s">
        <v>260</v>
      </c>
      <c r="E89" s="66"/>
      <c r="F89" s="197">
        <v>0</v>
      </c>
      <c r="G89" s="205"/>
    </row>
    <row r="90" spans="1:7" x14ac:dyDescent="0.25">
      <c r="A90" s="265" t="s">
        <v>1054</v>
      </c>
      <c r="B90" s="66" t="s">
        <v>171</v>
      </c>
      <c r="C90" s="66">
        <v>43671</v>
      </c>
      <c r="D90" s="66" t="s">
        <v>260</v>
      </c>
      <c r="E90" s="66"/>
      <c r="F90" s="197">
        <v>0</v>
      </c>
      <c r="G90" s="205"/>
    </row>
    <row r="91" spans="1:7" x14ac:dyDescent="0.25">
      <c r="A91" s="265" t="s">
        <v>1055</v>
      </c>
      <c r="B91" s="66" t="s">
        <v>171</v>
      </c>
      <c r="C91" s="66">
        <v>43672</v>
      </c>
      <c r="D91" s="66" t="s">
        <v>718</v>
      </c>
      <c r="E91" s="66"/>
      <c r="F91" s="197">
        <v>4047.66</v>
      </c>
      <c r="G91" s="205" t="s">
        <v>765</v>
      </c>
    </row>
    <row r="92" spans="1:7" x14ac:dyDescent="0.25">
      <c r="A92" s="265" t="s">
        <v>1056</v>
      </c>
      <c r="B92" s="66" t="s">
        <v>171</v>
      </c>
      <c r="C92" s="66">
        <v>43673</v>
      </c>
      <c r="D92" s="66" t="s">
        <v>1015</v>
      </c>
      <c r="E92" s="66"/>
      <c r="F92" s="197">
        <v>5000</v>
      </c>
      <c r="G92" s="205" t="s">
        <v>735</v>
      </c>
    </row>
    <row r="93" spans="1:7" x14ac:dyDescent="0.25">
      <c r="A93" s="265" t="s">
        <v>1057</v>
      </c>
      <c r="B93" s="66" t="s">
        <v>171</v>
      </c>
      <c r="C93" s="66">
        <v>43674</v>
      </c>
      <c r="D93" s="66" t="s">
        <v>1016</v>
      </c>
      <c r="E93" s="66"/>
      <c r="F93" s="197">
        <v>3363</v>
      </c>
      <c r="G93" s="205" t="s">
        <v>765</v>
      </c>
    </row>
    <row r="94" spans="1:7" x14ac:dyDescent="0.25">
      <c r="A94" s="266"/>
      <c r="B94" s="66"/>
      <c r="C94" s="66"/>
      <c r="D94" s="12" t="s">
        <v>77</v>
      </c>
      <c r="E94" s="66"/>
      <c r="F94" s="198">
        <f>SUM(F52:F93)</f>
        <v>849720.04</v>
      </c>
      <c r="G94" s="205"/>
    </row>
    <row r="95" spans="1:7" x14ac:dyDescent="0.25">
      <c r="A95" s="266"/>
      <c r="B95" s="66"/>
      <c r="C95" s="66"/>
      <c r="D95" s="12" t="s">
        <v>65</v>
      </c>
      <c r="E95" s="66"/>
      <c r="F95" s="198">
        <f>+F94</f>
        <v>849720.04</v>
      </c>
      <c r="G95" s="205"/>
    </row>
    <row r="96" spans="1:7" x14ac:dyDescent="0.25">
      <c r="A96" s="267"/>
      <c r="B96" s="225"/>
      <c r="C96" s="225"/>
      <c r="D96" s="106"/>
      <c r="E96" s="225"/>
      <c r="F96" s="226"/>
      <c r="G96" s="227"/>
    </row>
    <row r="97" spans="1:7" ht="15.75" thickBot="1" x14ac:dyDescent="0.3">
      <c r="A97" s="268"/>
      <c r="B97" s="208"/>
      <c r="C97" s="208"/>
      <c r="D97" s="209" t="s">
        <v>127</v>
      </c>
      <c r="E97" s="208"/>
      <c r="F97" s="219">
        <f>+F95</f>
        <v>849720.04</v>
      </c>
      <c r="G97" s="210"/>
    </row>
    <row r="98" spans="1:7" s="1" customFormat="1" ht="14.25" customHeight="1" thickBot="1" x14ac:dyDescent="0.3">
      <c r="A98" s="220"/>
      <c r="B98" s="221"/>
      <c r="C98" s="221"/>
      <c r="D98" s="259" t="s">
        <v>72</v>
      </c>
      <c r="E98" s="221"/>
      <c r="F98" s="221"/>
      <c r="G98" s="211"/>
    </row>
    <row r="99" spans="1:7" x14ac:dyDescent="0.25">
      <c r="A99" s="223" t="s">
        <v>946</v>
      </c>
      <c r="B99" s="201" t="s">
        <v>20</v>
      </c>
      <c r="C99" s="201"/>
      <c r="D99" s="201" t="s">
        <v>53</v>
      </c>
      <c r="E99" s="201"/>
      <c r="F99" s="202"/>
      <c r="G99" s="203"/>
    </row>
    <row r="100" spans="1:7" x14ac:dyDescent="0.25">
      <c r="A100" s="206"/>
      <c r="B100" s="66"/>
      <c r="C100" s="66"/>
      <c r="D100" s="66"/>
      <c r="E100" s="66"/>
      <c r="F100" s="197" t="s">
        <v>261</v>
      </c>
      <c r="G100" s="205"/>
    </row>
    <row r="101" spans="1:7" ht="15.75" thickBot="1" x14ac:dyDescent="0.3">
      <c r="A101" s="207"/>
      <c r="B101" s="208"/>
      <c r="C101" s="208"/>
      <c r="D101" s="212" t="s">
        <v>60</v>
      </c>
      <c r="E101" s="208"/>
      <c r="F101" s="219"/>
      <c r="G101" s="210"/>
    </row>
    <row r="102" spans="1:7" s="1" customFormat="1" ht="14.25" customHeight="1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x14ac:dyDescent="0.25">
      <c r="A103" s="200">
        <v>44565</v>
      </c>
      <c r="B103" s="201" t="s">
        <v>20</v>
      </c>
      <c r="C103" s="201">
        <v>5040</v>
      </c>
      <c r="D103" s="201" t="s">
        <v>742</v>
      </c>
      <c r="E103" s="201"/>
      <c r="F103" s="202">
        <v>45000</v>
      </c>
      <c r="G103" s="203" t="s">
        <v>119</v>
      </c>
    </row>
    <row r="104" spans="1:7" x14ac:dyDescent="0.25">
      <c r="A104" s="204">
        <v>44565</v>
      </c>
      <c r="B104" s="66" t="s">
        <v>20</v>
      </c>
      <c r="C104" s="66">
        <v>5041</v>
      </c>
      <c r="D104" s="66" t="s">
        <v>703</v>
      </c>
      <c r="E104" s="66"/>
      <c r="F104" s="197">
        <v>12350</v>
      </c>
      <c r="G104" s="205" t="s">
        <v>173</v>
      </c>
    </row>
    <row r="105" spans="1:7" x14ac:dyDescent="0.25">
      <c r="A105" s="204">
        <v>44565</v>
      </c>
      <c r="B105" s="66" t="s">
        <v>20</v>
      </c>
      <c r="C105" s="66">
        <v>5042</v>
      </c>
      <c r="D105" s="66" t="s">
        <v>238</v>
      </c>
      <c r="E105" s="66"/>
      <c r="F105" s="197">
        <v>42750</v>
      </c>
      <c r="G105" s="205" t="s">
        <v>173</v>
      </c>
    </row>
    <row r="106" spans="1:7" x14ac:dyDescent="0.25">
      <c r="A106" s="204">
        <v>44565</v>
      </c>
      <c r="B106" s="66" t="s">
        <v>20</v>
      </c>
      <c r="C106" s="66">
        <v>5043</v>
      </c>
      <c r="D106" s="66" t="s">
        <v>1069</v>
      </c>
      <c r="E106" s="66"/>
      <c r="F106" s="197">
        <v>13500</v>
      </c>
      <c r="G106" s="205" t="s">
        <v>119</v>
      </c>
    </row>
    <row r="107" spans="1:7" x14ac:dyDescent="0.25">
      <c r="A107" s="204">
        <v>44565</v>
      </c>
      <c r="B107" s="66" t="s">
        <v>20</v>
      </c>
      <c r="C107" s="66">
        <v>5044</v>
      </c>
      <c r="D107" s="66" t="s">
        <v>265</v>
      </c>
      <c r="E107" s="66"/>
      <c r="F107" s="197">
        <v>7000</v>
      </c>
      <c r="G107" s="205" t="s">
        <v>100</v>
      </c>
    </row>
    <row r="108" spans="1:7" x14ac:dyDescent="0.25">
      <c r="A108" s="204">
        <v>44565</v>
      </c>
      <c r="B108" s="66" t="s">
        <v>20</v>
      </c>
      <c r="C108" s="66">
        <v>5045</v>
      </c>
      <c r="D108" s="66" t="s">
        <v>289</v>
      </c>
      <c r="E108" s="66"/>
      <c r="F108" s="197">
        <v>35000</v>
      </c>
      <c r="G108" s="205" t="s">
        <v>119</v>
      </c>
    </row>
    <row r="109" spans="1:7" x14ac:dyDescent="0.25">
      <c r="A109" s="204">
        <v>44565</v>
      </c>
      <c r="B109" s="66" t="s">
        <v>20</v>
      </c>
      <c r="C109" s="66">
        <v>5046</v>
      </c>
      <c r="D109" s="66" t="s">
        <v>974</v>
      </c>
      <c r="E109" s="66"/>
      <c r="F109" s="197">
        <v>7000</v>
      </c>
      <c r="G109" s="205" t="s">
        <v>100</v>
      </c>
    </row>
    <row r="110" spans="1:7" x14ac:dyDescent="0.25">
      <c r="A110" s="204">
        <v>44565</v>
      </c>
      <c r="B110" s="66" t="s">
        <v>20</v>
      </c>
      <c r="C110" s="66">
        <v>5047</v>
      </c>
      <c r="D110" s="66" t="s">
        <v>975</v>
      </c>
      <c r="E110" s="66"/>
      <c r="F110" s="197">
        <v>5000</v>
      </c>
      <c r="G110" s="205" t="s">
        <v>1070</v>
      </c>
    </row>
    <row r="111" spans="1:7" x14ac:dyDescent="0.25">
      <c r="A111" s="204">
        <v>44565</v>
      </c>
      <c r="B111" s="66" t="s">
        <v>20</v>
      </c>
      <c r="C111" s="66">
        <v>5048</v>
      </c>
      <c r="D111" s="66" t="s">
        <v>976</v>
      </c>
      <c r="E111" s="66"/>
      <c r="F111" s="197">
        <v>15000</v>
      </c>
      <c r="G111" s="205" t="s">
        <v>100</v>
      </c>
    </row>
    <row r="112" spans="1:7" x14ac:dyDescent="0.25">
      <c r="A112" s="204">
        <v>44565</v>
      </c>
      <c r="B112" s="66" t="s">
        <v>20</v>
      </c>
      <c r="C112" s="66">
        <v>5049</v>
      </c>
      <c r="D112" s="66" t="s">
        <v>224</v>
      </c>
      <c r="E112" s="66"/>
      <c r="F112" s="197">
        <v>7000</v>
      </c>
      <c r="G112" s="205" t="s">
        <v>100</v>
      </c>
    </row>
    <row r="113" spans="1:7" x14ac:dyDescent="0.25">
      <c r="A113" s="204">
        <v>44565</v>
      </c>
      <c r="B113" s="66" t="s">
        <v>20</v>
      </c>
      <c r="C113" s="66">
        <v>5050</v>
      </c>
      <c r="D113" s="66" t="s">
        <v>977</v>
      </c>
      <c r="E113" s="66"/>
      <c r="F113" s="197">
        <v>7000</v>
      </c>
      <c r="G113" s="205" t="s">
        <v>100</v>
      </c>
    </row>
    <row r="114" spans="1:7" x14ac:dyDescent="0.25">
      <c r="A114" s="204">
        <v>44565</v>
      </c>
      <c r="B114" s="66" t="s">
        <v>20</v>
      </c>
      <c r="C114" s="66">
        <v>5051</v>
      </c>
      <c r="D114" s="66" t="s">
        <v>832</v>
      </c>
      <c r="E114" s="66"/>
      <c r="F114" s="197">
        <v>7000</v>
      </c>
      <c r="G114" s="205" t="s">
        <v>100</v>
      </c>
    </row>
    <row r="115" spans="1:7" x14ac:dyDescent="0.25">
      <c r="A115" s="204">
        <v>44565</v>
      </c>
      <c r="B115" s="66" t="s">
        <v>20</v>
      </c>
      <c r="C115" s="66">
        <v>5052</v>
      </c>
      <c r="D115" s="66" t="s">
        <v>1071</v>
      </c>
      <c r="E115" s="66"/>
      <c r="F115" s="197">
        <v>12350</v>
      </c>
      <c r="G115" s="205" t="s">
        <v>173</v>
      </c>
    </row>
    <row r="116" spans="1:7" x14ac:dyDescent="0.25">
      <c r="A116" s="204">
        <v>44565</v>
      </c>
      <c r="B116" s="66" t="s">
        <v>20</v>
      </c>
      <c r="C116" s="66">
        <v>5053</v>
      </c>
      <c r="D116" s="66" t="s">
        <v>75</v>
      </c>
      <c r="E116" s="66"/>
      <c r="F116" s="197">
        <v>12350</v>
      </c>
      <c r="G116" s="205" t="s">
        <v>173</v>
      </c>
    </row>
    <row r="117" spans="1:7" x14ac:dyDescent="0.25">
      <c r="A117" s="204">
        <v>44565</v>
      </c>
      <c r="B117" s="66" t="s">
        <v>20</v>
      </c>
      <c r="C117" s="66">
        <v>5054</v>
      </c>
      <c r="D117" s="66" t="s">
        <v>148</v>
      </c>
      <c r="E117" s="66"/>
      <c r="F117" s="197">
        <v>11400</v>
      </c>
      <c r="G117" s="205" t="s">
        <v>173</v>
      </c>
    </row>
    <row r="118" spans="1:7" x14ac:dyDescent="0.25">
      <c r="A118" s="204">
        <v>44565</v>
      </c>
      <c r="B118" s="66" t="s">
        <v>20</v>
      </c>
      <c r="C118" s="66">
        <v>5055</v>
      </c>
      <c r="D118" s="66" t="s">
        <v>978</v>
      </c>
      <c r="E118" s="66"/>
      <c r="F118" s="197">
        <v>14250</v>
      </c>
      <c r="G118" s="205" t="s">
        <v>173</v>
      </c>
    </row>
    <row r="119" spans="1:7" x14ac:dyDescent="0.25">
      <c r="A119" s="204">
        <v>44565</v>
      </c>
      <c r="B119" s="66" t="s">
        <v>20</v>
      </c>
      <c r="C119" s="66">
        <v>5056</v>
      </c>
      <c r="D119" s="66" t="s">
        <v>154</v>
      </c>
      <c r="E119" s="66"/>
      <c r="F119" s="197">
        <v>15200</v>
      </c>
      <c r="G119" s="205" t="s">
        <v>173</v>
      </c>
    </row>
    <row r="120" spans="1:7" x14ac:dyDescent="0.25">
      <c r="A120" s="204">
        <v>44565</v>
      </c>
      <c r="B120" s="66" t="s">
        <v>20</v>
      </c>
      <c r="C120" s="66">
        <v>5057</v>
      </c>
      <c r="D120" s="66" t="s">
        <v>824</v>
      </c>
      <c r="E120" s="66"/>
      <c r="F120" s="197">
        <v>8075</v>
      </c>
      <c r="G120" s="205" t="s">
        <v>117</v>
      </c>
    </row>
    <row r="121" spans="1:7" x14ac:dyDescent="0.25">
      <c r="A121" s="204">
        <v>44565</v>
      </c>
      <c r="B121" s="66" t="s">
        <v>20</v>
      </c>
      <c r="C121" s="66">
        <v>5058</v>
      </c>
      <c r="D121" s="66" t="s">
        <v>979</v>
      </c>
      <c r="E121" s="66"/>
      <c r="F121" s="197">
        <v>33250</v>
      </c>
      <c r="G121" s="205" t="s">
        <v>173</v>
      </c>
    </row>
    <row r="122" spans="1:7" x14ac:dyDescent="0.25">
      <c r="A122" s="204">
        <v>44565</v>
      </c>
      <c r="B122" s="66" t="s">
        <v>20</v>
      </c>
      <c r="C122" s="66">
        <v>5059</v>
      </c>
      <c r="D122" s="66" t="s">
        <v>149</v>
      </c>
      <c r="E122" s="66"/>
      <c r="F122" s="197">
        <v>14250</v>
      </c>
      <c r="G122" s="205" t="s">
        <v>173</v>
      </c>
    </row>
    <row r="123" spans="1:7" x14ac:dyDescent="0.25">
      <c r="A123" s="204">
        <v>44565</v>
      </c>
      <c r="B123" s="66" t="s">
        <v>20</v>
      </c>
      <c r="C123" s="66">
        <v>5060</v>
      </c>
      <c r="D123" s="66" t="s">
        <v>350</v>
      </c>
      <c r="E123" s="66"/>
      <c r="F123" s="197">
        <v>14250</v>
      </c>
      <c r="G123" s="205" t="s">
        <v>173</v>
      </c>
    </row>
    <row r="124" spans="1:7" x14ac:dyDescent="0.25">
      <c r="A124" s="204">
        <v>44565</v>
      </c>
      <c r="B124" s="66" t="s">
        <v>20</v>
      </c>
      <c r="C124" s="66">
        <v>5061</v>
      </c>
      <c r="D124" s="66" t="s">
        <v>980</v>
      </c>
      <c r="E124" s="66"/>
      <c r="F124" s="197">
        <v>12350</v>
      </c>
      <c r="G124" s="205" t="s">
        <v>173</v>
      </c>
    </row>
    <row r="125" spans="1:7" x14ac:dyDescent="0.25">
      <c r="A125" s="204">
        <v>44565</v>
      </c>
      <c r="B125" s="66" t="s">
        <v>20</v>
      </c>
      <c r="C125" s="66">
        <v>5062</v>
      </c>
      <c r="D125" s="66" t="s">
        <v>1072</v>
      </c>
      <c r="E125" s="66"/>
      <c r="F125" s="197">
        <v>11400</v>
      </c>
      <c r="G125" s="205" t="s">
        <v>173</v>
      </c>
    </row>
    <row r="126" spans="1:7" x14ac:dyDescent="0.25">
      <c r="A126" s="204">
        <v>44565</v>
      </c>
      <c r="B126" s="66" t="s">
        <v>20</v>
      </c>
      <c r="C126" s="66">
        <v>5063</v>
      </c>
      <c r="D126" s="66" t="s">
        <v>153</v>
      </c>
      <c r="E126" s="66"/>
      <c r="F126" s="197">
        <v>11400</v>
      </c>
      <c r="G126" s="205" t="s">
        <v>173</v>
      </c>
    </row>
    <row r="127" spans="1:7" x14ac:dyDescent="0.25">
      <c r="A127" s="204">
        <v>44565</v>
      </c>
      <c r="B127" s="66" t="s">
        <v>20</v>
      </c>
      <c r="C127" s="66">
        <v>5064</v>
      </c>
      <c r="D127" s="66" t="s">
        <v>1073</v>
      </c>
      <c r="E127" s="66"/>
      <c r="F127" s="197">
        <v>12350</v>
      </c>
      <c r="G127" s="205" t="s">
        <v>173</v>
      </c>
    </row>
    <row r="128" spans="1:7" x14ac:dyDescent="0.25">
      <c r="A128" s="204">
        <v>44565</v>
      </c>
      <c r="B128" s="66" t="s">
        <v>20</v>
      </c>
      <c r="C128" s="66">
        <v>5065</v>
      </c>
      <c r="D128" s="66" t="s">
        <v>981</v>
      </c>
      <c r="E128" s="66"/>
      <c r="F128" s="197">
        <v>12350</v>
      </c>
      <c r="G128" s="205" t="s">
        <v>173</v>
      </c>
    </row>
    <row r="129" spans="1:7" x14ac:dyDescent="0.25">
      <c r="A129" s="204">
        <v>44565</v>
      </c>
      <c r="B129" s="66" t="s">
        <v>20</v>
      </c>
      <c r="C129" s="270" t="s">
        <v>1001</v>
      </c>
      <c r="D129" s="66" t="s">
        <v>79</v>
      </c>
      <c r="E129" s="66"/>
      <c r="F129" s="197">
        <v>12350</v>
      </c>
      <c r="G129" s="205" t="s">
        <v>173</v>
      </c>
    </row>
    <row r="130" spans="1:7" x14ac:dyDescent="0.25">
      <c r="A130" s="204">
        <v>44565</v>
      </c>
      <c r="B130" s="66" t="s">
        <v>20</v>
      </c>
      <c r="C130" s="270" t="s">
        <v>1002</v>
      </c>
      <c r="D130" s="66" t="s">
        <v>884</v>
      </c>
      <c r="E130" s="66"/>
      <c r="F130" s="197">
        <v>7600</v>
      </c>
      <c r="G130" s="205" t="s">
        <v>1074</v>
      </c>
    </row>
    <row r="131" spans="1:7" x14ac:dyDescent="0.25">
      <c r="A131" s="204">
        <v>44565</v>
      </c>
      <c r="B131" s="66" t="s">
        <v>20</v>
      </c>
      <c r="C131" s="270">
        <v>5066</v>
      </c>
      <c r="D131" s="66" t="s">
        <v>260</v>
      </c>
      <c r="E131" s="66"/>
      <c r="F131" s="197">
        <v>0</v>
      </c>
      <c r="G131" s="205"/>
    </row>
    <row r="132" spans="1:7" x14ac:dyDescent="0.25">
      <c r="A132" s="204">
        <v>44624</v>
      </c>
      <c r="B132" s="66" t="s">
        <v>20</v>
      </c>
      <c r="C132" s="270">
        <v>5067</v>
      </c>
      <c r="D132" s="66" t="s">
        <v>982</v>
      </c>
      <c r="E132" s="66"/>
      <c r="F132" s="197">
        <v>11400</v>
      </c>
      <c r="G132" s="205" t="s">
        <v>173</v>
      </c>
    </row>
    <row r="133" spans="1:7" x14ac:dyDescent="0.25">
      <c r="A133" s="204">
        <v>44624</v>
      </c>
      <c r="B133" s="66" t="s">
        <v>20</v>
      </c>
      <c r="C133" s="270">
        <v>5068</v>
      </c>
      <c r="D133" s="66" t="s">
        <v>66</v>
      </c>
      <c r="E133" s="66"/>
      <c r="F133" s="197">
        <v>11400</v>
      </c>
      <c r="G133" s="205" t="s">
        <v>173</v>
      </c>
    </row>
    <row r="134" spans="1:7" x14ac:dyDescent="0.25">
      <c r="A134" s="204">
        <v>44624</v>
      </c>
      <c r="B134" s="66" t="s">
        <v>20</v>
      </c>
      <c r="C134" s="270">
        <v>5069</v>
      </c>
      <c r="D134" s="66" t="s">
        <v>144</v>
      </c>
      <c r="E134" s="66"/>
      <c r="F134" s="197">
        <v>12350</v>
      </c>
      <c r="G134" s="205" t="s">
        <v>173</v>
      </c>
    </row>
    <row r="135" spans="1:7" x14ac:dyDescent="0.25">
      <c r="A135" s="204">
        <v>44624</v>
      </c>
      <c r="B135" s="66" t="s">
        <v>20</v>
      </c>
      <c r="C135" s="270">
        <v>5070</v>
      </c>
      <c r="D135" s="66" t="s">
        <v>822</v>
      </c>
      <c r="E135" s="66"/>
      <c r="F135" s="197">
        <v>42750</v>
      </c>
      <c r="G135" s="205" t="s">
        <v>173</v>
      </c>
    </row>
    <row r="136" spans="1:7" x14ac:dyDescent="0.25">
      <c r="A136" s="204">
        <v>44624</v>
      </c>
      <c r="B136" s="66" t="s">
        <v>20</v>
      </c>
      <c r="C136" s="270">
        <v>5071</v>
      </c>
      <c r="D136" s="66" t="s">
        <v>1075</v>
      </c>
      <c r="E136" s="66"/>
      <c r="F136" s="197">
        <v>14250</v>
      </c>
      <c r="G136" s="205" t="s">
        <v>173</v>
      </c>
    </row>
    <row r="137" spans="1:7" x14ac:dyDescent="0.25">
      <c r="A137" s="204">
        <v>44624</v>
      </c>
      <c r="B137" s="66" t="s">
        <v>20</v>
      </c>
      <c r="C137" s="270">
        <v>5072</v>
      </c>
      <c r="D137" s="66" t="s">
        <v>241</v>
      </c>
      <c r="E137" s="66"/>
      <c r="F137" s="197">
        <v>25446.34</v>
      </c>
      <c r="G137" s="205" t="s">
        <v>173</v>
      </c>
    </row>
    <row r="138" spans="1:7" x14ac:dyDescent="0.25">
      <c r="A138" s="204">
        <v>44624</v>
      </c>
      <c r="B138" s="66" t="s">
        <v>20</v>
      </c>
      <c r="C138" s="270">
        <v>5073</v>
      </c>
      <c r="D138" s="66" t="s">
        <v>983</v>
      </c>
      <c r="E138" s="66"/>
      <c r="F138" s="197">
        <v>3964</v>
      </c>
      <c r="G138" s="66" t="s">
        <v>984</v>
      </c>
    </row>
    <row r="139" spans="1:7" x14ac:dyDescent="0.25">
      <c r="A139" s="204">
        <v>44624</v>
      </c>
      <c r="B139" s="66" t="s">
        <v>20</v>
      </c>
      <c r="C139" s="270">
        <v>5074</v>
      </c>
      <c r="D139" s="66" t="s">
        <v>882</v>
      </c>
      <c r="E139" s="66"/>
      <c r="F139" s="197">
        <v>13300</v>
      </c>
      <c r="G139" s="205" t="s">
        <v>173</v>
      </c>
    </row>
    <row r="140" spans="1:7" x14ac:dyDescent="0.25">
      <c r="A140" s="204">
        <v>44624</v>
      </c>
      <c r="B140" s="66" t="s">
        <v>20</v>
      </c>
      <c r="C140" s="270">
        <v>5075</v>
      </c>
      <c r="D140" s="66" t="s">
        <v>894</v>
      </c>
      <c r="E140" s="66"/>
      <c r="F140" s="197">
        <v>76128.27</v>
      </c>
      <c r="G140" s="205" t="s">
        <v>765</v>
      </c>
    </row>
    <row r="141" spans="1:7" x14ac:dyDescent="0.25">
      <c r="A141" s="204">
        <v>44624</v>
      </c>
      <c r="B141" s="66" t="s">
        <v>20</v>
      </c>
      <c r="C141" s="270">
        <v>5076</v>
      </c>
      <c r="D141" s="66" t="s">
        <v>775</v>
      </c>
      <c r="E141" s="66"/>
      <c r="F141" s="197">
        <v>70026.78</v>
      </c>
      <c r="G141" s="205" t="s">
        <v>765</v>
      </c>
    </row>
    <row r="142" spans="1:7" x14ac:dyDescent="0.25">
      <c r="A142" s="204">
        <v>44624</v>
      </c>
      <c r="B142" s="66" t="s">
        <v>20</v>
      </c>
      <c r="C142" s="270">
        <v>5077</v>
      </c>
      <c r="D142" s="66" t="s">
        <v>781</v>
      </c>
      <c r="E142" s="66"/>
      <c r="F142" s="197">
        <v>65243.13</v>
      </c>
      <c r="G142" s="205" t="s">
        <v>765</v>
      </c>
    </row>
    <row r="143" spans="1:7" x14ac:dyDescent="0.25">
      <c r="A143" s="204">
        <v>44624</v>
      </c>
      <c r="B143" s="66" t="s">
        <v>20</v>
      </c>
      <c r="C143" s="270">
        <v>5078</v>
      </c>
      <c r="D143" s="66" t="s">
        <v>643</v>
      </c>
      <c r="E143" s="66"/>
      <c r="F143" s="197">
        <v>53314</v>
      </c>
      <c r="G143" s="205" t="s">
        <v>765</v>
      </c>
    </row>
    <row r="144" spans="1:7" x14ac:dyDescent="0.25">
      <c r="A144" s="204">
        <v>44624</v>
      </c>
      <c r="B144" s="66" t="s">
        <v>20</v>
      </c>
      <c r="C144" s="270">
        <v>5079</v>
      </c>
      <c r="D144" s="66" t="s">
        <v>1076</v>
      </c>
      <c r="E144" s="66"/>
      <c r="F144" s="197">
        <v>25000</v>
      </c>
      <c r="G144" s="205" t="s">
        <v>765</v>
      </c>
    </row>
    <row r="145" spans="1:7" x14ac:dyDescent="0.25">
      <c r="A145" s="204">
        <v>44624</v>
      </c>
      <c r="B145" s="66" t="s">
        <v>20</v>
      </c>
      <c r="C145" s="270">
        <v>5080</v>
      </c>
      <c r="D145" s="66" t="s">
        <v>742</v>
      </c>
      <c r="E145" s="66"/>
      <c r="F145" s="197">
        <v>25000</v>
      </c>
      <c r="G145" s="205" t="s">
        <v>740</v>
      </c>
    </row>
    <row r="146" spans="1:7" x14ac:dyDescent="0.25">
      <c r="A146" s="204">
        <v>44624</v>
      </c>
      <c r="B146" s="66" t="s">
        <v>20</v>
      </c>
      <c r="C146" s="270">
        <v>5081</v>
      </c>
      <c r="D146" s="66" t="s">
        <v>289</v>
      </c>
      <c r="E146" s="66"/>
      <c r="F146" s="197">
        <v>25000</v>
      </c>
      <c r="G146" s="205" t="s">
        <v>740</v>
      </c>
    </row>
    <row r="147" spans="1:7" x14ac:dyDescent="0.25">
      <c r="A147" s="204">
        <v>44624</v>
      </c>
      <c r="B147" s="66" t="s">
        <v>20</v>
      </c>
      <c r="C147" s="270">
        <v>5082</v>
      </c>
      <c r="D147" s="66" t="s">
        <v>985</v>
      </c>
      <c r="E147" s="66"/>
      <c r="F147" s="197">
        <v>25000</v>
      </c>
      <c r="G147" s="205" t="s">
        <v>740</v>
      </c>
    </row>
    <row r="148" spans="1:7" x14ac:dyDescent="0.25">
      <c r="A148" s="204">
        <v>44624</v>
      </c>
      <c r="B148" s="66" t="s">
        <v>20</v>
      </c>
      <c r="C148" s="270">
        <v>5083</v>
      </c>
      <c r="D148" s="66" t="s">
        <v>706</v>
      </c>
      <c r="E148" s="66"/>
      <c r="F148" s="197">
        <v>25000</v>
      </c>
      <c r="G148" s="205" t="s">
        <v>740</v>
      </c>
    </row>
    <row r="149" spans="1:7" x14ac:dyDescent="0.25">
      <c r="A149" s="204">
        <v>44624</v>
      </c>
      <c r="B149" s="66" t="s">
        <v>20</v>
      </c>
      <c r="C149" s="270">
        <v>5084</v>
      </c>
      <c r="D149" s="66" t="s">
        <v>986</v>
      </c>
      <c r="E149" s="66"/>
      <c r="F149" s="197">
        <v>25000</v>
      </c>
      <c r="G149" s="205" t="s">
        <v>740</v>
      </c>
    </row>
    <row r="150" spans="1:7" x14ac:dyDescent="0.25">
      <c r="A150" s="204">
        <v>44624</v>
      </c>
      <c r="B150" s="66" t="s">
        <v>20</v>
      </c>
      <c r="C150" s="270">
        <v>5085</v>
      </c>
      <c r="D150" s="66" t="s">
        <v>251</v>
      </c>
      <c r="E150" s="66"/>
      <c r="F150" s="197">
        <v>25000</v>
      </c>
      <c r="G150" s="205" t="s">
        <v>740</v>
      </c>
    </row>
    <row r="151" spans="1:7" x14ac:dyDescent="0.25">
      <c r="A151" s="204">
        <v>44624</v>
      </c>
      <c r="B151" s="66" t="s">
        <v>20</v>
      </c>
      <c r="C151" s="270">
        <v>5086</v>
      </c>
      <c r="D151" s="66" t="s">
        <v>1077</v>
      </c>
      <c r="E151" s="66"/>
      <c r="F151" s="197">
        <v>25000</v>
      </c>
      <c r="G151" s="205" t="s">
        <v>740</v>
      </c>
    </row>
    <row r="152" spans="1:7" x14ac:dyDescent="0.25">
      <c r="A152" s="204">
        <v>44624</v>
      </c>
      <c r="B152" s="66" t="s">
        <v>20</v>
      </c>
      <c r="C152" s="270">
        <v>5087</v>
      </c>
      <c r="D152" s="66" t="s">
        <v>1078</v>
      </c>
      <c r="E152" s="66"/>
      <c r="F152" s="197">
        <v>25000</v>
      </c>
      <c r="G152" s="205" t="s">
        <v>740</v>
      </c>
    </row>
    <row r="153" spans="1:7" x14ac:dyDescent="0.25">
      <c r="A153" s="204">
        <v>44624</v>
      </c>
      <c r="B153" s="66" t="s">
        <v>20</v>
      </c>
      <c r="C153" s="270">
        <v>5088</v>
      </c>
      <c r="D153" s="66" t="s">
        <v>856</v>
      </c>
      <c r="E153" s="66"/>
      <c r="F153" s="197">
        <v>61146.06</v>
      </c>
      <c r="G153" s="205" t="s">
        <v>984</v>
      </c>
    </row>
    <row r="154" spans="1:7" x14ac:dyDescent="0.25">
      <c r="A154" s="204">
        <v>44624</v>
      </c>
      <c r="B154" s="66" t="s">
        <v>20</v>
      </c>
      <c r="C154" s="270">
        <v>5089</v>
      </c>
      <c r="D154" s="66" t="s">
        <v>987</v>
      </c>
      <c r="E154" s="66"/>
      <c r="F154" s="197">
        <v>34347.25</v>
      </c>
      <c r="G154" s="205" t="s">
        <v>765</v>
      </c>
    </row>
    <row r="155" spans="1:7" x14ac:dyDescent="0.25">
      <c r="A155" s="204">
        <v>44624</v>
      </c>
      <c r="B155" s="66" t="s">
        <v>20</v>
      </c>
      <c r="C155" s="270">
        <v>5090</v>
      </c>
      <c r="D155" s="66" t="s">
        <v>764</v>
      </c>
      <c r="E155" s="66"/>
      <c r="F155" s="197">
        <v>76855</v>
      </c>
      <c r="G155" s="205" t="s">
        <v>765</v>
      </c>
    </row>
    <row r="156" spans="1:7" x14ac:dyDescent="0.25">
      <c r="A156" s="204">
        <v>44624</v>
      </c>
      <c r="B156" s="66" t="s">
        <v>20</v>
      </c>
      <c r="C156" s="270">
        <v>5091</v>
      </c>
      <c r="D156" s="66" t="s">
        <v>764</v>
      </c>
      <c r="E156" s="66"/>
      <c r="F156" s="197">
        <v>29545</v>
      </c>
      <c r="G156" s="205" t="s">
        <v>765</v>
      </c>
    </row>
    <row r="157" spans="1:7" x14ac:dyDescent="0.25">
      <c r="A157" s="204">
        <v>44624</v>
      </c>
      <c r="B157" s="66" t="s">
        <v>20</v>
      </c>
      <c r="C157" s="270">
        <v>5092</v>
      </c>
      <c r="D157" s="66" t="s">
        <v>988</v>
      </c>
      <c r="E157" s="66"/>
      <c r="F157" s="197">
        <v>20620.240000000002</v>
      </c>
      <c r="G157" s="205" t="s">
        <v>765</v>
      </c>
    </row>
    <row r="158" spans="1:7" x14ac:dyDescent="0.25">
      <c r="A158" s="204">
        <v>44624</v>
      </c>
      <c r="B158" s="66" t="s">
        <v>20</v>
      </c>
      <c r="C158" s="270">
        <v>5093</v>
      </c>
      <c r="D158" s="66" t="s">
        <v>844</v>
      </c>
      <c r="E158" s="66"/>
      <c r="F158" s="197">
        <v>55999.53</v>
      </c>
      <c r="G158" s="205" t="s">
        <v>765</v>
      </c>
    </row>
    <row r="159" spans="1:7" x14ac:dyDescent="0.25">
      <c r="A159" s="204">
        <v>44624</v>
      </c>
      <c r="B159" s="66" t="s">
        <v>20</v>
      </c>
      <c r="C159" s="270">
        <v>5094</v>
      </c>
      <c r="D159" s="66" t="s">
        <v>844</v>
      </c>
      <c r="E159" s="66"/>
      <c r="F159" s="197">
        <v>43524.15</v>
      </c>
      <c r="G159" s="205" t="s">
        <v>765</v>
      </c>
    </row>
    <row r="160" spans="1:7" x14ac:dyDescent="0.25">
      <c r="A160" s="204">
        <v>44624</v>
      </c>
      <c r="B160" s="66" t="s">
        <v>20</v>
      </c>
      <c r="C160" s="66">
        <v>5095</v>
      </c>
      <c r="D160" s="66" t="s">
        <v>863</v>
      </c>
      <c r="E160" s="66"/>
      <c r="F160" s="197">
        <v>6215</v>
      </c>
      <c r="G160" s="205" t="s">
        <v>765</v>
      </c>
    </row>
    <row r="161" spans="1:7" x14ac:dyDescent="0.25">
      <c r="A161" s="204">
        <v>44624</v>
      </c>
      <c r="B161" s="66" t="s">
        <v>20</v>
      </c>
      <c r="C161" s="66">
        <v>5096</v>
      </c>
      <c r="D161" s="66" t="s">
        <v>850</v>
      </c>
      <c r="E161" s="66"/>
      <c r="F161" s="197">
        <v>63336.5</v>
      </c>
      <c r="G161" s="205" t="s">
        <v>765</v>
      </c>
    </row>
    <row r="162" spans="1:7" x14ac:dyDescent="0.25">
      <c r="A162" s="204">
        <v>44624</v>
      </c>
      <c r="B162" s="66" t="s">
        <v>20</v>
      </c>
      <c r="C162" s="66">
        <v>5097</v>
      </c>
      <c r="D162" s="66" t="s">
        <v>988</v>
      </c>
      <c r="E162" s="66"/>
      <c r="F162" s="197">
        <v>132539.79999999999</v>
      </c>
      <c r="G162" s="205" t="s">
        <v>765</v>
      </c>
    </row>
    <row r="163" spans="1:7" x14ac:dyDescent="0.25">
      <c r="A163" s="204">
        <v>44624</v>
      </c>
      <c r="B163" s="66" t="s">
        <v>20</v>
      </c>
      <c r="C163" s="66">
        <v>5098</v>
      </c>
      <c r="D163" s="66" t="s">
        <v>717</v>
      </c>
      <c r="E163" s="66"/>
      <c r="F163" s="197">
        <v>15820</v>
      </c>
      <c r="G163" s="205" t="s">
        <v>765</v>
      </c>
    </row>
    <row r="164" spans="1:7" x14ac:dyDescent="0.25">
      <c r="A164" s="204">
        <v>44624</v>
      </c>
      <c r="B164" s="66" t="s">
        <v>20</v>
      </c>
      <c r="C164" s="66">
        <v>5099</v>
      </c>
      <c r="D164" s="66" t="s">
        <v>781</v>
      </c>
      <c r="E164" s="66"/>
      <c r="F164" s="197">
        <v>3344.7</v>
      </c>
      <c r="G164" s="205" t="s">
        <v>765</v>
      </c>
    </row>
    <row r="165" spans="1:7" x14ac:dyDescent="0.25">
      <c r="A165" s="204">
        <v>44624</v>
      </c>
      <c r="B165" s="66" t="s">
        <v>20</v>
      </c>
      <c r="C165" s="66">
        <v>5100</v>
      </c>
      <c r="D165" s="66" t="s">
        <v>775</v>
      </c>
      <c r="E165" s="66"/>
      <c r="F165" s="197">
        <v>104572.12</v>
      </c>
      <c r="G165" s="205" t="s">
        <v>765</v>
      </c>
    </row>
    <row r="166" spans="1:7" x14ac:dyDescent="0.25">
      <c r="A166" s="204">
        <v>44624</v>
      </c>
      <c r="B166" s="66" t="s">
        <v>20</v>
      </c>
      <c r="C166" s="66">
        <v>5101</v>
      </c>
      <c r="D166" s="66" t="s">
        <v>863</v>
      </c>
      <c r="E166" s="66"/>
      <c r="F166" s="197">
        <v>87672.85</v>
      </c>
      <c r="G166" s="205" t="s">
        <v>765</v>
      </c>
    </row>
    <row r="167" spans="1:7" x14ac:dyDescent="0.25">
      <c r="A167" s="204">
        <v>44624</v>
      </c>
      <c r="B167" s="66" t="s">
        <v>20</v>
      </c>
      <c r="C167" s="66">
        <v>5102</v>
      </c>
      <c r="D167" s="66" t="s">
        <v>98</v>
      </c>
      <c r="E167" s="66"/>
      <c r="F167" s="197">
        <v>17693.75</v>
      </c>
      <c r="G167" s="205" t="s">
        <v>765</v>
      </c>
    </row>
    <row r="168" spans="1:7" x14ac:dyDescent="0.25">
      <c r="A168" s="204">
        <v>44716</v>
      </c>
      <c r="B168" s="66" t="s">
        <v>20</v>
      </c>
      <c r="C168" s="66">
        <v>5103</v>
      </c>
      <c r="D168" s="66" t="s">
        <v>133</v>
      </c>
      <c r="E168" s="66"/>
      <c r="F168" s="197">
        <v>38985</v>
      </c>
      <c r="G168" s="205" t="s">
        <v>765</v>
      </c>
    </row>
    <row r="169" spans="1:7" x14ac:dyDescent="0.25">
      <c r="A169" s="204">
        <v>44716</v>
      </c>
      <c r="B169" s="66" t="s">
        <v>20</v>
      </c>
      <c r="C169" s="66">
        <v>5104</v>
      </c>
      <c r="D169" s="66" t="s">
        <v>265</v>
      </c>
      <c r="E169" s="66"/>
      <c r="F169" s="197">
        <v>3450</v>
      </c>
      <c r="G169" s="205" t="s">
        <v>765</v>
      </c>
    </row>
    <row r="170" spans="1:7" x14ac:dyDescent="0.25">
      <c r="A170" s="204">
        <v>44716</v>
      </c>
      <c r="B170" s="66" t="s">
        <v>20</v>
      </c>
      <c r="C170" s="66">
        <v>5105</v>
      </c>
      <c r="D170" s="66" t="s">
        <v>989</v>
      </c>
      <c r="E170" s="66"/>
      <c r="F170" s="197">
        <v>111507.2</v>
      </c>
      <c r="G170" s="205" t="s">
        <v>765</v>
      </c>
    </row>
    <row r="171" spans="1:7" x14ac:dyDescent="0.25">
      <c r="A171" s="204">
        <v>44716</v>
      </c>
      <c r="B171" s="66" t="s">
        <v>20</v>
      </c>
      <c r="C171" s="66">
        <v>5106</v>
      </c>
      <c r="D171" s="66" t="s">
        <v>990</v>
      </c>
      <c r="E171" s="66"/>
      <c r="F171" s="197">
        <v>2950</v>
      </c>
      <c r="G171" s="205" t="s">
        <v>83</v>
      </c>
    </row>
    <row r="172" spans="1:7" x14ac:dyDescent="0.25">
      <c r="A172" s="204">
        <v>44716</v>
      </c>
      <c r="B172" s="66" t="s">
        <v>20</v>
      </c>
      <c r="C172" s="66">
        <v>5107</v>
      </c>
      <c r="D172" s="66" t="s">
        <v>862</v>
      </c>
      <c r="E172" s="66"/>
      <c r="F172" s="197">
        <v>73867.240000000005</v>
      </c>
      <c r="G172" s="205" t="s">
        <v>765</v>
      </c>
    </row>
    <row r="173" spans="1:7" x14ac:dyDescent="0.25">
      <c r="A173" s="204">
        <v>44716</v>
      </c>
      <c r="B173" s="66" t="s">
        <v>20</v>
      </c>
      <c r="C173" s="66">
        <v>5108</v>
      </c>
      <c r="D173" s="66" t="s">
        <v>853</v>
      </c>
      <c r="E173" s="66"/>
      <c r="F173" s="197">
        <v>1750</v>
      </c>
      <c r="G173" s="205" t="s">
        <v>1023</v>
      </c>
    </row>
    <row r="174" spans="1:7" x14ac:dyDescent="0.25">
      <c r="A174" s="204">
        <v>44716</v>
      </c>
      <c r="B174" s="66" t="s">
        <v>20</v>
      </c>
      <c r="C174" s="66">
        <v>5109</v>
      </c>
      <c r="D174" s="66" t="s">
        <v>777</v>
      </c>
      <c r="E174" s="66"/>
      <c r="F174" s="197">
        <v>2755</v>
      </c>
      <c r="G174" s="205" t="s">
        <v>765</v>
      </c>
    </row>
    <row r="175" spans="1:7" x14ac:dyDescent="0.25">
      <c r="A175" s="204">
        <v>44716</v>
      </c>
      <c r="B175" s="66" t="s">
        <v>20</v>
      </c>
      <c r="C175" s="66">
        <v>5110</v>
      </c>
      <c r="D175" s="66" t="s">
        <v>991</v>
      </c>
      <c r="E175" s="66"/>
      <c r="F175" s="197">
        <v>125430</v>
      </c>
      <c r="G175" s="205" t="s">
        <v>765</v>
      </c>
    </row>
    <row r="176" spans="1:7" x14ac:dyDescent="0.25">
      <c r="A176" s="204">
        <v>44716</v>
      </c>
      <c r="B176" s="66" t="s">
        <v>20</v>
      </c>
      <c r="C176" s="66">
        <v>5111</v>
      </c>
      <c r="D176" s="66" t="s">
        <v>856</v>
      </c>
      <c r="E176" s="66"/>
      <c r="F176" s="197">
        <v>6546</v>
      </c>
      <c r="G176" s="205" t="s">
        <v>765</v>
      </c>
    </row>
    <row r="177" spans="1:7" x14ac:dyDescent="0.25">
      <c r="A177" s="204">
        <v>44716</v>
      </c>
      <c r="B177" s="66" t="s">
        <v>20</v>
      </c>
      <c r="C177" s="66">
        <v>5112</v>
      </c>
      <c r="D177" s="66" t="s">
        <v>992</v>
      </c>
      <c r="E177" s="66"/>
      <c r="F177" s="197">
        <v>38812.629999999997</v>
      </c>
      <c r="G177" s="205" t="s">
        <v>765</v>
      </c>
    </row>
    <row r="178" spans="1:7" x14ac:dyDescent="0.25">
      <c r="A178" s="204">
        <v>44716</v>
      </c>
      <c r="B178" s="66" t="s">
        <v>20</v>
      </c>
      <c r="C178" s="66">
        <v>5113</v>
      </c>
      <c r="D178" s="66" t="s">
        <v>992</v>
      </c>
      <c r="E178" s="66"/>
      <c r="F178" s="197">
        <v>34014.92</v>
      </c>
      <c r="G178" s="205" t="s">
        <v>765</v>
      </c>
    </row>
    <row r="179" spans="1:7" x14ac:dyDescent="0.25">
      <c r="A179" s="204">
        <v>44716</v>
      </c>
      <c r="B179" s="66" t="s">
        <v>20</v>
      </c>
      <c r="C179" s="66">
        <v>5114</v>
      </c>
      <c r="D179" s="66" t="s">
        <v>764</v>
      </c>
      <c r="E179" s="66"/>
      <c r="F179" s="197">
        <v>112088.79</v>
      </c>
      <c r="G179" s="205" t="s">
        <v>765</v>
      </c>
    </row>
    <row r="180" spans="1:7" x14ac:dyDescent="0.25">
      <c r="A180" s="204">
        <v>44716</v>
      </c>
      <c r="B180" s="66" t="s">
        <v>20</v>
      </c>
      <c r="C180" s="66">
        <v>5115</v>
      </c>
      <c r="D180" s="66" t="s">
        <v>74</v>
      </c>
      <c r="E180" s="66"/>
      <c r="F180" s="197">
        <v>149055</v>
      </c>
      <c r="G180" s="205" t="s">
        <v>765</v>
      </c>
    </row>
    <row r="181" spans="1:7" x14ac:dyDescent="0.25">
      <c r="A181" s="204">
        <v>44716</v>
      </c>
      <c r="B181" s="66" t="s">
        <v>20</v>
      </c>
      <c r="C181" s="66">
        <v>5116</v>
      </c>
      <c r="D181" s="66" t="s">
        <v>80</v>
      </c>
      <c r="E181" s="66"/>
      <c r="F181" s="197">
        <v>76331.5</v>
      </c>
      <c r="G181" s="205" t="s">
        <v>765</v>
      </c>
    </row>
    <row r="182" spans="1:7" x14ac:dyDescent="0.25">
      <c r="A182" s="204">
        <v>44716</v>
      </c>
      <c r="B182" s="66" t="s">
        <v>20</v>
      </c>
      <c r="C182" s="66">
        <v>5117</v>
      </c>
      <c r="D182" s="66" t="s">
        <v>993</v>
      </c>
      <c r="E182" s="66"/>
      <c r="F182" s="197">
        <v>246340</v>
      </c>
      <c r="G182" s="205" t="s">
        <v>765</v>
      </c>
    </row>
    <row r="183" spans="1:7" x14ac:dyDescent="0.25">
      <c r="A183" s="204">
        <v>44716</v>
      </c>
      <c r="B183" s="66" t="s">
        <v>20</v>
      </c>
      <c r="C183" s="66">
        <v>5118</v>
      </c>
      <c r="D183" s="66" t="s">
        <v>764</v>
      </c>
      <c r="E183" s="66"/>
      <c r="F183" s="197">
        <v>28579.99</v>
      </c>
      <c r="G183" s="205" t="s">
        <v>765</v>
      </c>
    </row>
    <row r="184" spans="1:7" x14ac:dyDescent="0.25">
      <c r="A184" s="204">
        <v>44716</v>
      </c>
      <c r="B184" s="66" t="s">
        <v>20</v>
      </c>
      <c r="C184" s="66">
        <v>5119</v>
      </c>
      <c r="D184" s="66" t="s">
        <v>764</v>
      </c>
      <c r="E184" s="66"/>
      <c r="F184" s="197">
        <v>148350.1</v>
      </c>
      <c r="G184" s="205" t="s">
        <v>765</v>
      </c>
    </row>
    <row r="185" spans="1:7" x14ac:dyDescent="0.25">
      <c r="A185" s="204">
        <v>44746</v>
      </c>
      <c r="B185" s="66" t="s">
        <v>20</v>
      </c>
      <c r="C185" s="66">
        <v>5120</v>
      </c>
      <c r="D185" s="66" t="s">
        <v>52</v>
      </c>
      <c r="E185" s="66"/>
      <c r="F185" s="197">
        <v>2850</v>
      </c>
      <c r="G185" s="205" t="s">
        <v>83</v>
      </c>
    </row>
    <row r="186" spans="1:7" x14ac:dyDescent="0.25">
      <c r="A186" s="204">
        <v>44746</v>
      </c>
      <c r="B186" s="66" t="s">
        <v>20</v>
      </c>
      <c r="C186" s="66">
        <v>5121</v>
      </c>
      <c r="D186" s="66" t="s">
        <v>1079</v>
      </c>
      <c r="E186" s="66"/>
      <c r="F186" s="197">
        <v>5000</v>
      </c>
      <c r="G186" s="205" t="s">
        <v>792</v>
      </c>
    </row>
    <row r="187" spans="1:7" x14ac:dyDescent="0.25">
      <c r="A187" s="204">
        <v>44746</v>
      </c>
      <c r="B187" s="66" t="s">
        <v>20</v>
      </c>
      <c r="C187" s="66">
        <v>5122</v>
      </c>
      <c r="D187" s="66" t="s">
        <v>172</v>
      </c>
      <c r="E187" s="66"/>
      <c r="F187" s="197">
        <v>4050</v>
      </c>
      <c r="G187" s="205" t="s">
        <v>83</v>
      </c>
    </row>
    <row r="188" spans="1:7" x14ac:dyDescent="0.25">
      <c r="A188" s="204">
        <v>44777</v>
      </c>
      <c r="B188" s="66" t="s">
        <v>20</v>
      </c>
      <c r="C188" s="66">
        <v>5123</v>
      </c>
      <c r="D188" s="66" t="s">
        <v>193</v>
      </c>
      <c r="E188" s="66"/>
      <c r="F188" s="197">
        <v>1000</v>
      </c>
      <c r="G188" s="205" t="s">
        <v>740</v>
      </c>
    </row>
    <row r="189" spans="1:7" x14ac:dyDescent="0.25">
      <c r="A189" s="204">
        <v>44777</v>
      </c>
      <c r="B189" s="66" t="s">
        <v>20</v>
      </c>
      <c r="C189" s="66">
        <v>5124</v>
      </c>
      <c r="D189" s="66" t="s">
        <v>1076</v>
      </c>
      <c r="E189" s="66"/>
      <c r="F189" s="197">
        <v>25000</v>
      </c>
      <c r="G189" s="205" t="s">
        <v>740</v>
      </c>
    </row>
    <row r="190" spans="1:7" x14ac:dyDescent="0.25">
      <c r="A190" s="204">
        <v>44777</v>
      </c>
      <c r="B190" s="66" t="s">
        <v>20</v>
      </c>
      <c r="C190" s="66">
        <v>5125</v>
      </c>
      <c r="D190" s="66" t="s">
        <v>1080</v>
      </c>
      <c r="E190" s="66"/>
      <c r="F190" s="197">
        <v>25000</v>
      </c>
      <c r="G190" s="205" t="s">
        <v>740</v>
      </c>
    </row>
    <row r="191" spans="1:7" x14ac:dyDescent="0.25">
      <c r="A191" s="204">
        <v>44777</v>
      </c>
      <c r="B191" s="66" t="s">
        <v>20</v>
      </c>
      <c r="C191" s="66">
        <v>5126</v>
      </c>
      <c r="D191" s="66" t="s">
        <v>251</v>
      </c>
      <c r="E191" s="66"/>
      <c r="F191" s="197">
        <v>25000</v>
      </c>
      <c r="G191" s="205" t="s">
        <v>740</v>
      </c>
    </row>
    <row r="192" spans="1:7" x14ac:dyDescent="0.25">
      <c r="A192" s="204">
        <v>44777</v>
      </c>
      <c r="B192" s="66" t="s">
        <v>20</v>
      </c>
      <c r="C192" s="66">
        <v>5127</v>
      </c>
      <c r="D192" s="66" t="s">
        <v>986</v>
      </c>
      <c r="E192" s="66"/>
      <c r="F192" s="197">
        <v>25000</v>
      </c>
      <c r="G192" s="205" t="s">
        <v>740</v>
      </c>
    </row>
    <row r="193" spans="1:7" x14ac:dyDescent="0.25">
      <c r="A193" s="204">
        <v>44777</v>
      </c>
      <c r="B193" s="66" t="s">
        <v>20</v>
      </c>
      <c r="C193" s="66">
        <v>5128</v>
      </c>
      <c r="D193" s="66" t="s">
        <v>706</v>
      </c>
      <c r="E193" s="66"/>
      <c r="F193" s="197">
        <v>25000</v>
      </c>
      <c r="G193" s="205" t="s">
        <v>740</v>
      </c>
    </row>
    <row r="194" spans="1:7" x14ac:dyDescent="0.25">
      <c r="A194" s="204">
        <v>44777</v>
      </c>
      <c r="B194" s="66" t="s">
        <v>20</v>
      </c>
      <c r="C194" s="66">
        <v>5129</v>
      </c>
      <c r="D194" s="66" t="s">
        <v>742</v>
      </c>
      <c r="E194" s="66"/>
      <c r="F194" s="197">
        <v>25000</v>
      </c>
      <c r="G194" s="205" t="s">
        <v>740</v>
      </c>
    </row>
    <row r="195" spans="1:7" x14ac:dyDescent="0.25">
      <c r="A195" s="204">
        <v>44777</v>
      </c>
      <c r="B195" s="66" t="s">
        <v>20</v>
      </c>
      <c r="C195" s="66">
        <v>5130</v>
      </c>
      <c r="D195" s="66" t="s">
        <v>193</v>
      </c>
      <c r="E195" s="66"/>
      <c r="F195" s="197">
        <v>1000</v>
      </c>
      <c r="G195" s="205" t="s">
        <v>740</v>
      </c>
    </row>
    <row r="196" spans="1:7" x14ac:dyDescent="0.25">
      <c r="A196" s="204">
        <v>44777</v>
      </c>
      <c r="B196" s="66" t="s">
        <v>20</v>
      </c>
      <c r="C196" s="66">
        <v>5131</v>
      </c>
      <c r="D196" s="66" t="s">
        <v>985</v>
      </c>
      <c r="E196" s="66"/>
      <c r="F196" s="197">
        <v>25000</v>
      </c>
      <c r="G196" s="205" t="s">
        <v>740</v>
      </c>
    </row>
    <row r="197" spans="1:7" x14ac:dyDescent="0.25">
      <c r="A197" s="204">
        <v>44777</v>
      </c>
      <c r="B197" s="66" t="s">
        <v>20</v>
      </c>
      <c r="C197" s="66">
        <v>5132</v>
      </c>
      <c r="D197" s="66" t="s">
        <v>289</v>
      </c>
      <c r="E197" s="66"/>
      <c r="F197" s="197">
        <v>25000</v>
      </c>
      <c r="G197" s="205" t="s">
        <v>740</v>
      </c>
    </row>
    <row r="198" spans="1:7" x14ac:dyDescent="0.25">
      <c r="A198" s="266" t="s">
        <v>956</v>
      </c>
      <c r="B198" s="66" t="s">
        <v>20</v>
      </c>
      <c r="C198" s="66">
        <v>5133</v>
      </c>
      <c r="D198" s="66" t="s">
        <v>994</v>
      </c>
      <c r="E198" s="66"/>
      <c r="F198" s="197">
        <v>5000</v>
      </c>
      <c r="G198" s="205" t="s">
        <v>1070</v>
      </c>
    </row>
    <row r="199" spans="1:7" x14ac:dyDescent="0.25">
      <c r="A199" s="266" t="s">
        <v>956</v>
      </c>
      <c r="B199" s="66" t="s">
        <v>20</v>
      </c>
      <c r="C199" s="66">
        <v>5134</v>
      </c>
      <c r="D199" s="66" t="s">
        <v>1081</v>
      </c>
      <c r="E199" s="66"/>
      <c r="F199" s="197">
        <v>1283.26</v>
      </c>
      <c r="G199" s="205" t="s">
        <v>765</v>
      </c>
    </row>
    <row r="200" spans="1:7" x14ac:dyDescent="0.25">
      <c r="A200" s="266" t="s">
        <v>956</v>
      </c>
      <c r="B200" s="66" t="s">
        <v>20</v>
      </c>
      <c r="C200" s="66">
        <v>5135</v>
      </c>
      <c r="D200" s="66" t="s">
        <v>764</v>
      </c>
      <c r="E200" s="66"/>
      <c r="F200" s="197">
        <v>2020.59</v>
      </c>
      <c r="G200" s="205" t="s">
        <v>765</v>
      </c>
    </row>
    <row r="201" spans="1:7" x14ac:dyDescent="0.25">
      <c r="A201" s="266" t="s">
        <v>956</v>
      </c>
      <c r="B201" s="66" t="s">
        <v>20</v>
      </c>
      <c r="C201" s="66">
        <v>5136</v>
      </c>
      <c r="D201" s="66" t="s">
        <v>74</v>
      </c>
      <c r="E201" s="66"/>
      <c r="F201" s="197">
        <v>9785</v>
      </c>
      <c r="G201" s="205" t="s">
        <v>765</v>
      </c>
    </row>
    <row r="202" spans="1:7" x14ac:dyDescent="0.25">
      <c r="A202" s="266" t="s">
        <v>956</v>
      </c>
      <c r="B202" s="66" t="s">
        <v>20</v>
      </c>
      <c r="C202" s="66">
        <v>5137</v>
      </c>
      <c r="D202" s="66" t="s">
        <v>995</v>
      </c>
      <c r="E202" s="66"/>
      <c r="F202" s="197">
        <v>24045.95</v>
      </c>
      <c r="G202" s="205" t="s">
        <v>765</v>
      </c>
    </row>
    <row r="203" spans="1:7" x14ac:dyDescent="0.25">
      <c r="A203" s="266" t="s">
        <v>956</v>
      </c>
      <c r="B203" s="66" t="s">
        <v>20</v>
      </c>
      <c r="C203" s="66">
        <v>5138</v>
      </c>
      <c r="D203" s="66" t="s">
        <v>996</v>
      </c>
      <c r="E203" s="66"/>
      <c r="F203" s="197">
        <v>18174.09</v>
      </c>
      <c r="G203" s="205" t="s">
        <v>765</v>
      </c>
    </row>
    <row r="204" spans="1:7" x14ac:dyDescent="0.25">
      <c r="A204" s="266" t="s">
        <v>956</v>
      </c>
      <c r="B204" s="66" t="s">
        <v>20</v>
      </c>
      <c r="C204" s="66">
        <v>5139</v>
      </c>
      <c r="D204" s="66" t="s">
        <v>255</v>
      </c>
      <c r="E204" s="66"/>
      <c r="F204" s="197">
        <v>95880.5</v>
      </c>
      <c r="G204" s="205" t="s">
        <v>765</v>
      </c>
    </row>
    <row r="205" spans="1:7" x14ac:dyDescent="0.25">
      <c r="A205" s="266" t="s">
        <v>956</v>
      </c>
      <c r="B205" s="66" t="s">
        <v>20</v>
      </c>
      <c r="C205" s="66">
        <v>5140</v>
      </c>
      <c r="D205" s="66" t="s">
        <v>988</v>
      </c>
      <c r="E205" s="66"/>
      <c r="F205" s="197">
        <v>2462.15</v>
      </c>
      <c r="G205" s="205" t="s">
        <v>765</v>
      </c>
    </row>
    <row r="206" spans="1:7" x14ac:dyDescent="0.25">
      <c r="A206" s="266" t="s">
        <v>956</v>
      </c>
      <c r="B206" s="66" t="s">
        <v>20</v>
      </c>
      <c r="C206" s="66">
        <v>5141</v>
      </c>
      <c r="D206" s="66" t="s">
        <v>844</v>
      </c>
      <c r="E206" s="66"/>
      <c r="F206" s="197">
        <v>3327.73</v>
      </c>
      <c r="G206" s="205" t="s">
        <v>765</v>
      </c>
    </row>
    <row r="207" spans="1:7" x14ac:dyDescent="0.25">
      <c r="A207" s="266" t="s">
        <v>956</v>
      </c>
      <c r="B207" s="66" t="s">
        <v>20</v>
      </c>
      <c r="C207" s="66">
        <v>5142</v>
      </c>
      <c r="D207" s="66" t="s">
        <v>289</v>
      </c>
      <c r="E207" s="66"/>
      <c r="F207" s="197">
        <v>2400</v>
      </c>
      <c r="G207" s="205" t="s">
        <v>83</v>
      </c>
    </row>
    <row r="208" spans="1:7" x14ac:dyDescent="0.25">
      <c r="A208" s="266" t="s">
        <v>956</v>
      </c>
      <c r="B208" s="66" t="s">
        <v>20</v>
      </c>
      <c r="C208" s="66">
        <v>5143</v>
      </c>
      <c r="D208" s="66" t="s">
        <v>781</v>
      </c>
      <c r="E208" s="66"/>
      <c r="F208" s="197">
        <v>9375.07</v>
      </c>
      <c r="G208" s="205" t="s">
        <v>765</v>
      </c>
    </row>
    <row r="209" spans="1:7" x14ac:dyDescent="0.25">
      <c r="A209" s="266" t="s">
        <v>956</v>
      </c>
      <c r="B209" s="66" t="s">
        <v>20</v>
      </c>
      <c r="C209" s="66">
        <v>5144</v>
      </c>
      <c r="D209" s="66" t="s">
        <v>782</v>
      </c>
      <c r="E209" s="66"/>
      <c r="F209" s="197">
        <v>15350.79</v>
      </c>
      <c r="G209" s="205" t="s">
        <v>765</v>
      </c>
    </row>
    <row r="210" spans="1:7" x14ac:dyDescent="0.25">
      <c r="A210" s="266" t="s">
        <v>956</v>
      </c>
      <c r="B210" s="66" t="s">
        <v>20</v>
      </c>
      <c r="C210" s="66">
        <v>5145</v>
      </c>
      <c r="D210" s="66" t="s">
        <v>74</v>
      </c>
      <c r="E210" s="66"/>
      <c r="F210" s="197">
        <v>128868.26</v>
      </c>
      <c r="G210" s="205" t="s">
        <v>765</v>
      </c>
    </row>
    <row r="211" spans="1:7" x14ac:dyDescent="0.25">
      <c r="A211" s="266" t="s">
        <v>956</v>
      </c>
      <c r="B211" s="66" t="s">
        <v>20</v>
      </c>
      <c r="C211" s="66">
        <v>5146</v>
      </c>
      <c r="D211" s="66" t="s">
        <v>255</v>
      </c>
      <c r="E211" s="66"/>
      <c r="F211" s="197">
        <v>132210</v>
      </c>
      <c r="G211" s="205" t="s">
        <v>765</v>
      </c>
    </row>
    <row r="212" spans="1:7" x14ac:dyDescent="0.25">
      <c r="A212" s="266" t="s">
        <v>956</v>
      </c>
      <c r="B212" s="66" t="s">
        <v>20</v>
      </c>
      <c r="C212" s="66">
        <v>5147</v>
      </c>
      <c r="D212" s="66" t="s">
        <v>750</v>
      </c>
      <c r="E212" s="66"/>
      <c r="F212" s="197">
        <v>3884.63</v>
      </c>
      <c r="G212" s="205" t="s">
        <v>765</v>
      </c>
    </row>
    <row r="213" spans="1:7" x14ac:dyDescent="0.25">
      <c r="A213" s="266" t="s">
        <v>956</v>
      </c>
      <c r="B213" s="66" t="s">
        <v>20</v>
      </c>
      <c r="C213" s="66">
        <v>5148</v>
      </c>
      <c r="D213" s="66" t="s">
        <v>997</v>
      </c>
      <c r="E213" s="66"/>
      <c r="F213" s="197">
        <v>12046.94</v>
      </c>
      <c r="G213" s="205" t="s">
        <v>765</v>
      </c>
    </row>
    <row r="214" spans="1:7" x14ac:dyDescent="0.25">
      <c r="A214" s="266" t="s">
        <v>956</v>
      </c>
      <c r="B214" s="66" t="s">
        <v>20</v>
      </c>
      <c r="C214" s="66">
        <v>5149</v>
      </c>
      <c r="D214" s="66" t="s">
        <v>989</v>
      </c>
      <c r="E214" s="66"/>
      <c r="F214" s="197">
        <v>56285.599999999999</v>
      </c>
      <c r="G214" s="205" t="s">
        <v>765</v>
      </c>
    </row>
    <row r="215" spans="1:7" x14ac:dyDescent="0.25">
      <c r="A215" s="266" t="s">
        <v>956</v>
      </c>
      <c r="B215" s="66" t="s">
        <v>20</v>
      </c>
      <c r="C215" s="66">
        <v>5150</v>
      </c>
      <c r="D215" s="66" t="s">
        <v>998</v>
      </c>
      <c r="E215" s="66"/>
      <c r="F215" s="197">
        <v>1600</v>
      </c>
      <c r="G215" s="205" t="s">
        <v>83</v>
      </c>
    </row>
    <row r="216" spans="1:7" x14ac:dyDescent="0.25">
      <c r="A216" s="266" t="s">
        <v>956</v>
      </c>
      <c r="B216" s="66" t="s">
        <v>20</v>
      </c>
      <c r="C216" s="66">
        <v>5151</v>
      </c>
      <c r="D216" s="66" t="s">
        <v>996</v>
      </c>
      <c r="E216" s="66"/>
      <c r="F216" s="197">
        <v>14772.36</v>
      </c>
      <c r="G216" s="205" t="s">
        <v>765</v>
      </c>
    </row>
    <row r="217" spans="1:7" x14ac:dyDescent="0.25">
      <c r="A217" s="266" t="s">
        <v>956</v>
      </c>
      <c r="B217" s="66" t="s">
        <v>20</v>
      </c>
      <c r="C217" s="66">
        <v>5152</v>
      </c>
      <c r="D217" s="66" t="s">
        <v>781</v>
      </c>
      <c r="E217" s="66"/>
      <c r="F217" s="197">
        <v>42411.78</v>
      </c>
      <c r="G217" s="205" t="s">
        <v>765</v>
      </c>
    </row>
    <row r="218" spans="1:7" x14ac:dyDescent="0.25">
      <c r="A218" s="266" t="s">
        <v>956</v>
      </c>
      <c r="B218" s="66" t="s">
        <v>20</v>
      </c>
      <c r="C218" s="66">
        <v>5153</v>
      </c>
      <c r="D218" s="66" t="s">
        <v>996</v>
      </c>
      <c r="E218" s="66"/>
      <c r="F218" s="197">
        <v>68092.31</v>
      </c>
      <c r="G218" s="205" t="s">
        <v>765</v>
      </c>
    </row>
    <row r="219" spans="1:7" x14ac:dyDescent="0.25">
      <c r="A219" s="266" t="s">
        <v>956</v>
      </c>
      <c r="B219" s="66" t="s">
        <v>20</v>
      </c>
      <c r="C219" s="66">
        <v>5154</v>
      </c>
      <c r="D219" s="66" t="s">
        <v>764</v>
      </c>
      <c r="E219" s="66"/>
      <c r="F219" s="197">
        <v>17543.73</v>
      </c>
      <c r="G219" s="205" t="s">
        <v>765</v>
      </c>
    </row>
    <row r="220" spans="1:7" x14ac:dyDescent="0.25">
      <c r="A220" s="266" t="s">
        <v>956</v>
      </c>
      <c r="B220" s="66" t="s">
        <v>20</v>
      </c>
      <c r="C220" s="66">
        <v>5155</v>
      </c>
      <c r="D220" s="66" t="s">
        <v>1082</v>
      </c>
      <c r="E220" s="66"/>
      <c r="F220" s="197">
        <v>27292.38</v>
      </c>
      <c r="G220" s="205" t="s">
        <v>765</v>
      </c>
    </row>
    <row r="221" spans="1:7" x14ac:dyDescent="0.25">
      <c r="A221" s="266" t="s">
        <v>957</v>
      </c>
      <c r="B221" s="66" t="s">
        <v>20</v>
      </c>
      <c r="C221" s="66">
        <v>5156</v>
      </c>
      <c r="D221" s="66" t="s">
        <v>764</v>
      </c>
      <c r="E221" s="66"/>
      <c r="F221" s="197">
        <v>168543.95</v>
      </c>
      <c r="G221" s="205" t="s">
        <v>765</v>
      </c>
    </row>
    <row r="222" spans="1:7" x14ac:dyDescent="0.25">
      <c r="A222" s="266" t="s">
        <v>957</v>
      </c>
      <c r="B222" s="66" t="s">
        <v>20</v>
      </c>
      <c r="C222" s="66">
        <v>5157</v>
      </c>
      <c r="D222" s="66" t="s">
        <v>113</v>
      </c>
      <c r="E222" s="66"/>
      <c r="F222" s="197">
        <v>5050</v>
      </c>
      <c r="G222" s="205" t="s">
        <v>83</v>
      </c>
    </row>
    <row r="223" spans="1:7" x14ac:dyDescent="0.25">
      <c r="A223" s="266" t="s">
        <v>957</v>
      </c>
      <c r="B223" s="66" t="s">
        <v>20</v>
      </c>
      <c r="C223" s="66">
        <v>5158</v>
      </c>
      <c r="D223" s="66" t="s">
        <v>853</v>
      </c>
      <c r="E223" s="66"/>
      <c r="F223" s="197">
        <v>1750</v>
      </c>
      <c r="G223" s="205" t="s">
        <v>1023</v>
      </c>
    </row>
    <row r="224" spans="1:7" x14ac:dyDescent="0.25">
      <c r="A224" s="266" t="s">
        <v>957</v>
      </c>
      <c r="B224" s="66" t="s">
        <v>20</v>
      </c>
      <c r="C224" s="66">
        <v>5159</v>
      </c>
      <c r="D224" s="66" t="s">
        <v>1083</v>
      </c>
      <c r="E224" s="66"/>
      <c r="F224" s="197">
        <v>3560</v>
      </c>
      <c r="G224" s="205" t="s">
        <v>83</v>
      </c>
    </row>
    <row r="225" spans="1:7" x14ac:dyDescent="0.25">
      <c r="A225" s="266" t="s">
        <v>958</v>
      </c>
      <c r="B225" s="66" t="s">
        <v>20</v>
      </c>
      <c r="C225" s="66">
        <v>5160</v>
      </c>
      <c r="D225" s="66" t="s">
        <v>771</v>
      </c>
      <c r="E225" s="66"/>
      <c r="F225" s="197">
        <v>4836.03</v>
      </c>
      <c r="G225" s="205" t="s">
        <v>765</v>
      </c>
    </row>
    <row r="226" spans="1:7" x14ac:dyDescent="0.25">
      <c r="A226" s="266" t="s">
        <v>958</v>
      </c>
      <c r="B226" s="66" t="s">
        <v>20</v>
      </c>
      <c r="C226" s="66">
        <v>5161</v>
      </c>
      <c r="D226" s="66" t="s">
        <v>991</v>
      </c>
      <c r="E226" s="66"/>
      <c r="F226" s="197">
        <v>36160</v>
      </c>
      <c r="G226" s="205" t="s">
        <v>765</v>
      </c>
    </row>
    <row r="227" spans="1:7" x14ac:dyDescent="0.25">
      <c r="A227" s="266" t="s">
        <v>958</v>
      </c>
      <c r="B227" s="66" t="s">
        <v>20</v>
      </c>
      <c r="C227" s="66">
        <v>5162</v>
      </c>
      <c r="D227" s="66" t="s">
        <v>992</v>
      </c>
      <c r="E227" s="66"/>
      <c r="F227" s="197">
        <v>9815.68</v>
      </c>
      <c r="G227" s="205" t="s">
        <v>765</v>
      </c>
    </row>
    <row r="228" spans="1:7" x14ac:dyDescent="0.25">
      <c r="A228" s="266" t="s">
        <v>958</v>
      </c>
      <c r="B228" s="66" t="s">
        <v>20</v>
      </c>
      <c r="C228" s="66">
        <v>5163</v>
      </c>
      <c r="D228" s="66" t="s">
        <v>89</v>
      </c>
      <c r="E228" s="66"/>
      <c r="F228" s="197">
        <v>16531.900000000001</v>
      </c>
      <c r="G228" s="205" t="s">
        <v>765</v>
      </c>
    </row>
    <row r="229" spans="1:7" x14ac:dyDescent="0.25">
      <c r="A229" s="266" t="s">
        <v>958</v>
      </c>
      <c r="B229" s="66" t="s">
        <v>20</v>
      </c>
      <c r="C229" s="66">
        <v>5164</v>
      </c>
      <c r="D229" s="66" t="s">
        <v>1008</v>
      </c>
      <c r="E229" s="66"/>
      <c r="F229" s="197">
        <v>49720</v>
      </c>
      <c r="G229" s="205" t="s">
        <v>765</v>
      </c>
    </row>
    <row r="230" spans="1:7" x14ac:dyDescent="0.25">
      <c r="A230" s="266" t="s">
        <v>958</v>
      </c>
      <c r="B230" s="66" t="s">
        <v>20</v>
      </c>
      <c r="C230" s="66">
        <v>5165</v>
      </c>
      <c r="D230" s="66" t="s">
        <v>894</v>
      </c>
      <c r="E230" s="66"/>
      <c r="F230" s="197">
        <v>9174.09</v>
      </c>
      <c r="G230" s="205" t="s">
        <v>765</v>
      </c>
    </row>
    <row r="231" spans="1:7" x14ac:dyDescent="0.25">
      <c r="A231" s="266" t="s">
        <v>958</v>
      </c>
      <c r="B231" s="66" t="s">
        <v>20</v>
      </c>
      <c r="C231" s="66">
        <v>5166</v>
      </c>
      <c r="D231" s="66" t="s">
        <v>782</v>
      </c>
      <c r="E231" s="66"/>
      <c r="F231" s="197">
        <v>1244.21</v>
      </c>
      <c r="G231" s="205" t="s">
        <v>765</v>
      </c>
    </row>
    <row r="232" spans="1:7" x14ac:dyDescent="0.25">
      <c r="A232" s="266" t="s">
        <v>958</v>
      </c>
      <c r="B232" s="66" t="s">
        <v>20</v>
      </c>
      <c r="C232" s="66">
        <v>5167</v>
      </c>
      <c r="D232" s="66" t="s">
        <v>782</v>
      </c>
      <c r="E232" s="66"/>
      <c r="F232" s="197">
        <v>14353.36</v>
      </c>
      <c r="G232" s="205" t="s">
        <v>765</v>
      </c>
    </row>
    <row r="233" spans="1:7" x14ac:dyDescent="0.25">
      <c r="A233" s="266" t="s">
        <v>958</v>
      </c>
      <c r="B233" s="66" t="s">
        <v>20</v>
      </c>
      <c r="C233" s="66">
        <v>5168</v>
      </c>
      <c r="D233" s="66" t="s">
        <v>764</v>
      </c>
      <c r="E233" s="66"/>
      <c r="F233" s="197">
        <v>7417.26</v>
      </c>
      <c r="G233" s="205" t="s">
        <v>765</v>
      </c>
    </row>
    <row r="234" spans="1:7" x14ac:dyDescent="0.25">
      <c r="A234" s="266" t="s">
        <v>973</v>
      </c>
      <c r="B234" s="66" t="s">
        <v>20</v>
      </c>
      <c r="C234" s="66">
        <v>5169</v>
      </c>
      <c r="D234" s="66" t="s">
        <v>1009</v>
      </c>
      <c r="E234" s="66"/>
      <c r="F234" s="197">
        <v>1300</v>
      </c>
      <c r="G234" s="205" t="s">
        <v>1357</v>
      </c>
    </row>
    <row r="235" spans="1:7" x14ac:dyDescent="0.25">
      <c r="A235" s="266" t="s">
        <v>973</v>
      </c>
      <c r="B235" s="66" t="s">
        <v>20</v>
      </c>
      <c r="C235" s="66">
        <v>5170</v>
      </c>
      <c r="D235" s="66" t="s">
        <v>1010</v>
      </c>
      <c r="E235" s="66"/>
      <c r="F235" s="197">
        <v>2400</v>
      </c>
      <c r="G235" s="205" t="s">
        <v>1011</v>
      </c>
    </row>
    <row r="236" spans="1:7" x14ac:dyDescent="0.25">
      <c r="A236" s="266" t="s">
        <v>973</v>
      </c>
      <c r="B236" s="66" t="s">
        <v>20</v>
      </c>
      <c r="C236" s="66">
        <v>5171</v>
      </c>
      <c r="D236" s="66" t="s">
        <v>1012</v>
      </c>
      <c r="E236" s="66"/>
      <c r="F236" s="197">
        <v>1500</v>
      </c>
      <c r="G236" s="205" t="s">
        <v>1011</v>
      </c>
    </row>
    <row r="237" spans="1:7" x14ac:dyDescent="0.25">
      <c r="A237" s="266" t="s">
        <v>973</v>
      </c>
      <c r="B237" s="66" t="s">
        <v>20</v>
      </c>
      <c r="C237" s="66">
        <v>5172</v>
      </c>
      <c r="D237" s="66" t="s">
        <v>289</v>
      </c>
      <c r="E237" s="66"/>
      <c r="F237" s="197">
        <v>11050</v>
      </c>
      <c r="G237" s="205" t="s">
        <v>1084</v>
      </c>
    </row>
    <row r="238" spans="1:7" x14ac:dyDescent="0.25">
      <c r="A238" s="266" t="s">
        <v>1006</v>
      </c>
      <c r="B238" s="66" t="s">
        <v>20</v>
      </c>
      <c r="C238" s="66">
        <v>5173</v>
      </c>
      <c r="D238" s="66" t="s">
        <v>987</v>
      </c>
      <c r="E238" s="66"/>
      <c r="F238" s="197">
        <v>51209.75</v>
      </c>
      <c r="G238" s="205" t="s">
        <v>765</v>
      </c>
    </row>
    <row r="239" spans="1:7" x14ac:dyDescent="0.25">
      <c r="A239" s="266" t="s">
        <v>1006</v>
      </c>
      <c r="B239" s="66" t="s">
        <v>20</v>
      </c>
      <c r="C239" s="66">
        <v>5174</v>
      </c>
      <c r="D239" s="66" t="s">
        <v>1017</v>
      </c>
      <c r="E239" s="66"/>
      <c r="F239" s="197">
        <v>126108</v>
      </c>
      <c r="G239" s="205" t="s">
        <v>765</v>
      </c>
    </row>
    <row r="240" spans="1:7" x14ac:dyDescent="0.25">
      <c r="A240" s="266" t="s">
        <v>1006</v>
      </c>
      <c r="B240" s="66" t="s">
        <v>20</v>
      </c>
      <c r="C240" s="66">
        <v>5175</v>
      </c>
      <c r="D240" s="66" t="s">
        <v>1085</v>
      </c>
      <c r="E240" s="66"/>
      <c r="F240" s="197">
        <v>4750</v>
      </c>
      <c r="G240" s="205" t="s">
        <v>765</v>
      </c>
    </row>
    <row r="241" spans="1:9" x14ac:dyDescent="0.25">
      <c r="A241" s="266" t="s">
        <v>1006</v>
      </c>
      <c r="B241" s="66" t="s">
        <v>20</v>
      </c>
      <c r="C241" s="66">
        <v>5176</v>
      </c>
      <c r="D241" s="66" t="s">
        <v>98</v>
      </c>
      <c r="E241" s="66"/>
      <c r="F241" s="197">
        <v>4085</v>
      </c>
      <c r="G241" s="205" t="s">
        <v>765</v>
      </c>
    </row>
    <row r="242" spans="1:9" x14ac:dyDescent="0.25">
      <c r="A242" s="266" t="s">
        <v>1006</v>
      </c>
      <c r="B242" s="66" t="s">
        <v>20</v>
      </c>
      <c r="C242" s="66">
        <v>5177</v>
      </c>
      <c r="D242" s="66" t="s">
        <v>764</v>
      </c>
      <c r="E242" s="66"/>
      <c r="F242" s="197">
        <v>84930</v>
      </c>
      <c r="G242" s="205" t="s">
        <v>765</v>
      </c>
    </row>
    <row r="243" spans="1:9" x14ac:dyDescent="0.25">
      <c r="A243" s="266" t="s">
        <v>1006</v>
      </c>
      <c r="B243" s="66" t="s">
        <v>20</v>
      </c>
      <c r="C243" s="66">
        <v>5178</v>
      </c>
      <c r="D243" s="66" t="s">
        <v>170</v>
      </c>
      <c r="E243" s="66"/>
      <c r="F243" s="197">
        <v>46895</v>
      </c>
      <c r="G243" s="205" t="s">
        <v>765</v>
      </c>
    </row>
    <row r="244" spans="1:9" x14ac:dyDescent="0.25">
      <c r="A244" s="266" t="s">
        <v>1006</v>
      </c>
      <c r="B244" s="66" t="s">
        <v>20</v>
      </c>
      <c r="C244" s="66">
        <v>5179</v>
      </c>
      <c r="D244" s="66" t="s">
        <v>305</v>
      </c>
      <c r="E244" s="66"/>
      <c r="F244" s="197">
        <v>86750.1</v>
      </c>
      <c r="G244" s="205" t="s">
        <v>765</v>
      </c>
    </row>
    <row r="245" spans="1:9" x14ac:dyDescent="0.25">
      <c r="A245" s="266" t="s">
        <v>1006</v>
      </c>
      <c r="B245" s="66" t="s">
        <v>20</v>
      </c>
      <c r="C245" s="66">
        <v>5180</v>
      </c>
      <c r="D245" s="66" t="s">
        <v>862</v>
      </c>
      <c r="E245" s="66"/>
      <c r="F245" s="197">
        <v>43853.35</v>
      </c>
      <c r="G245" s="205" t="s">
        <v>765</v>
      </c>
    </row>
    <row r="246" spans="1:9" x14ac:dyDescent="0.25">
      <c r="A246" s="266" t="s">
        <v>1006</v>
      </c>
      <c r="B246" s="66" t="s">
        <v>20</v>
      </c>
      <c r="C246" s="66">
        <v>5181</v>
      </c>
      <c r="D246" s="66" t="s">
        <v>1086</v>
      </c>
      <c r="E246" s="66"/>
      <c r="F246" s="197">
        <v>21645.13</v>
      </c>
      <c r="G246" s="205" t="s">
        <v>765</v>
      </c>
    </row>
    <row r="247" spans="1:9" x14ac:dyDescent="0.25">
      <c r="A247" s="266" t="s">
        <v>1006</v>
      </c>
      <c r="B247" s="66" t="s">
        <v>20</v>
      </c>
      <c r="C247" s="66">
        <v>5182</v>
      </c>
      <c r="D247" s="66" t="s">
        <v>764</v>
      </c>
      <c r="E247" s="66"/>
      <c r="F247" s="197">
        <v>131624.03</v>
      </c>
      <c r="G247" s="205"/>
    </row>
    <row r="248" spans="1:9" x14ac:dyDescent="0.25">
      <c r="A248" s="266" t="s">
        <v>1006</v>
      </c>
      <c r="B248" s="66" t="s">
        <v>20</v>
      </c>
      <c r="C248" s="66">
        <v>5183</v>
      </c>
      <c r="D248" s="66" t="s">
        <v>764</v>
      </c>
      <c r="E248" s="66"/>
      <c r="F248" s="197">
        <v>166223.67000000001</v>
      </c>
      <c r="G248" s="205"/>
    </row>
    <row r="249" spans="1:9" ht="15.75" x14ac:dyDescent="0.25">
      <c r="A249" s="206"/>
      <c r="B249" s="66"/>
      <c r="C249" s="66"/>
      <c r="D249" s="12" t="s">
        <v>65</v>
      </c>
      <c r="E249" s="66"/>
      <c r="F249" s="228">
        <f>SUM(F103:F248)</f>
        <v>5017886.4699999988</v>
      </c>
      <c r="G249" s="205"/>
    </row>
    <row r="250" spans="1:9" ht="15.75" x14ac:dyDescent="0.25">
      <c r="A250" s="224"/>
      <c r="B250" s="225"/>
      <c r="C250" s="225"/>
      <c r="D250" s="106"/>
      <c r="E250" s="225"/>
      <c r="F250" s="230"/>
      <c r="G250" s="227"/>
    </row>
    <row r="251" spans="1:9" ht="16.5" thickBot="1" x14ac:dyDescent="0.3">
      <c r="A251" s="224"/>
      <c r="B251" s="225"/>
      <c r="C251" s="225"/>
      <c r="D251" s="231" t="s">
        <v>90</v>
      </c>
      <c r="E251" s="225"/>
      <c r="F251" s="230">
        <f>SUM(F249)</f>
        <v>5017886.4699999988</v>
      </c>
      <c r="G251" s="227"/>
    </row>
    <row r="252" spans="1:9" s="112" customFormat="1" ht="14.25" customHeight="1" thickBot="1" x14ac:dyDescent="0.3">
      <c r="A252" s="233"/>
      <c r="B252" s="234"/>
      <c r="C252" s="235"/>
      <c r="D252" s="236" t="s">
        <v>1019</v>
      </c>
      <c r="E252" s="237"/>
      <c r="F252" s="238"/>
      <c r="G252" s="239"/>
    </row>
    <row r="253" spans="1:9" x14ac:dyDescent="0.25">
      <c r="A253" s="200" t="s">
        <v>955</v>
      </c>
      <c r="B253" s="201" t="s">
        <v>20</v>
      </c>
      <c r="C253" s="201">
        <v>50</v>
      </c>
      <c r="D253" s="201" t="s">
        <v>1087</v>
      </c>
      <c r="E253" s="201"/>
      <c r="F253" s="202">
        <v>381900</v>
      </c>
      <c r="G253" s="203" t="s">
        <v>1037</v>
      </c>
    </row>
    <row r="254" spans="1:9" x14ac:dyDescent="0.25">
      <c r="A254" s="204" t="s">
        <v>1003</v>
      </c>
      <c r="B254" s="66" t="s">
        <v>20</v>
      </c>
      <c r="C254" s="66">
        <v>61</v>
      </c>
      <c r="D254" s="66" t="s">
        <v>1038</v>
      </c>
      <c r="E254" s="66"/>
      <c r="F254" s="197">
        <v>7140713.3799999999</v>
      </c>
      <c r="G254" s="205"/>
      <c r="I254" t="s">
        <v>1036</v>
      </c>
    </row>
    <row r="255" spans="1:9" x14ac:dyDescent="0.25">
      <c r="A255" s="204" t="s">
        <v>1003</v>
      </c>
      <c r="B255" s="66" t="s">
        <v>20</v>
      </c>
      <c r="C255" s="66">
        <v>63</v>
      </c>
      <c r="D255" s="66" t="s">
        <v>1039</v>
      </c>
      <c r="E255" s="66"/>
      <c r="F255" s="197">
        <v>6515734.8099999996</v>
      </c>
      <c r="G255" s="205"/>
    </row>
    <row r="256" spans="1:9" x14ac:dyDescent="0.25">
      <c r="A256" s="240"/>
      <c r="B256" s="225"/>
      <c r="C256" s="225"/>
      <c r="D256" s="225"/>
      <c r="E256" s="225"/>
      <c r="F256" s="241"/>
      <c r="G256" s="227"/>
    </row>
    <row r="257" spans="1:11" ht="15.75" thickBot="1" x14ac:dyDescent="0.3">
      <c r="A257" s="207"/>
      <c r="B257" s="208"/>
      <c r="C257" s="208"/>
      <c r="D257" s="209" t="s">
        <v>1021</v>
      </c>
      <c r="E257" s="208"/>
      <c r="F257" s="232">
        <f>SUM(F253:F255)</f>
        <v>14038348.189999999</v>
      </c>
      <c r="G257" s="210"/>
    </row>
    <row r="258" spans="1:11" s="1" customFormat="1" ht="14.25" customHeight="1" x14ac:dyDescent="0.25">
      <c r="A258" s="163"/>
      <c r="B258" s="164"/>
      <c r="C258" s="164"/>
      <c r="D258" s="258" t="s">
        <v>73</v>
      </c>
      <c r="E258" s="164"/>
      <c r="F258" s="164"/>
      <c r="G258" s="23"/>
    </row>
    <row r="259" spans="1:11" x14ac:dyDescent="0.25">
      <c r="A259" s="6"/>
      <c r="B259" s="11"/>
      <c r="C259" s="8"/>
      <c r="D259" s="11"/>
      <c r="E259" s="84"/>
      <c r="F259" s="102"/>
      <c r="G259" s="23"/>
    </row>
    <row r="260" spans="1:11" s="180" customFormat="1" ht="14.25" customHeight="1" thickBot="1" x14ac:dyDescent="0.3">
      <c r="A260" s="242"/>
      <c r="B260" s="243"/>
      <c r="C260" s="244"/>
      <c r="D260" s="245" t="s">
        <v>1022</v>
      </c>
      <c r="E260" s="221"/>
      <c r="F260" s="246"/>
      <c r="G260" s="247"/>
    </row>
    <row r="261" spans="1:11" s="1" customFormat="1" ht="14.25" customHeight="1" x14ac:dyDescent="0.25">
      <c r="A261" s="248">
        <v>44869</v>
      </c>
      <c r="B261" s="249" t="s">
        <v>20</v>
      </c>
      <c r="C261" s="250"/>
      <c r="D261" s="249" t="s">
        <v>999</v>
      </c>
      <c r="E261" s="251"/>
      <c r="F261" s="252">
        <v>282200</v>
      </c>
      <c r="G261" s="253"/>
    </row>
    <row r="262" spans="1:11" s="1" customFormat="1" ht="14.25" customHeight="1" x14ac:dyDescent="0.25">
      <c r="A262" s="254">
        <v>44869</v>
      </c>
      <c r="B262" s="11" t="s">
        <v>20</v>
      </c>
      <c r="C262" s="8"/>
      <c r="D262" s="11" t="s">
        <v>1000</v>
      </c>
      <c r="E262" s="13"/>
      <c r="F262" s="33">
        <v>195916.87</v>
      </c>
      <c r="G262" s="255"/>
    </row>
    <row r="263" spans="1:11" x14ac:dyDescent="0.25">
      <c r="A263" s="206"/>
      <c r="B263" s="66"/>
      <c r="C263" s="66"/>
      <c r="D263" s="34" t="s">
        <v>11</v>
      </c>
      <c r="E263" s="66"/>
      <c r="F263" s="90">
        <f>+F262+F261</f>
        <v>478116.87</v>
      </c>
      <c r="G263" s="205"/>
    </row>
    <row r="264" spans="1:11" x14ac:dyDescent="0.25">
      <c r="A264" s="206"/>
      <c r="B264" s="66"/>
      <c r="C264" s="66"/>
      <c r="D264" s="32"/>
      <c r="E264" s="66"/>
      <c r="F264" s="66"/>
      <c r="G264" s="205"/>
    </row>
    <row r="265" spans="1:11" ht="16.5" thickBot="1" x14ac:dyDescent="0.3">
      <c r="A265" s="207"/>
      <c r="B265" s="208"/>
      <c r="C265" s="208"/>
      <c r="D265" s="209" t="s">
        <v>24</v>
      </c>
      <c r="E265" s="229">
        <f>+E50</f>
        <v>35256196.509999998</v>
      </c>
      <c r="F265" s="229">
        <f>+F263+F259+F257+F251+F101+F97</f>
        <v>20384071.569999997</v>
      </c>
      <c r="G265" s="210"/>
    </row>
    <row r="272" spans="1:11" s="41" customFormat="1" ht="19.5" customHeight="1" x14ac:dyDescent="0.25">
      <c r="A272" s="373" t="s">
        <v>114</v>
      </c>
      <c r="B272" s="373"/>
      <c r="C272" s="373"/>
      <c r="D272" s="373" t="s">
        <v>32</v>
      </c>
      <c r="E272" s="373"/>
      <c r="F272" s="373"/>
      <c r="G272" s="99"/>
      <c r="H272" s="39"/>
      <c r="I272" s="39"/>
      <c r="J272" s="39"/>
      <c r="K272" s="39"/>
    </row>
    <row r="273" spans="1:11" s="41" customFormat="1" ht="19.5" customHeight="1" x14ac:dyDescent="0.25">
      <c r="A273" s="376" t="s">
        <v>786</v>
      </c>
      <c r="B273" s="376"/>
      <c r="C273" s="376"/>
      <c r="D273" s="373" t="s">
        <v>642</v>
      </c>
      <c r="E273" s="373"/>
      <c r="F273" s="373"/>
      <c r="G273" s="97"/>
      <c r="H273" s="38"/>
      <c r="I273" s="38"/>
      <c r="J273" s="38"/>
      <c r="K273" s="36"/>
    </row>
    <row r="274" spans="1:11" s="41" customFormat="1" ht="19.5" customHeight="1" x14ac:dyDescent="0.25">
      <c r="A274" s="375" t="s">
        <v>27</v>
      </c>
      <c r="B274" s="375"/>
      <c r="C274" s="375"/>
      <c r="D274" s="375" t="s">
        <v>29</v>
      </c>
      <c r="E274" s="375"/>
      <c r="F274" s="375"/>
      <c r="G274" s="97"/>
      <c r="H274" s="38"/>
      <c r="I274" s="38"/>
      <c r="J274" s="38"/>
      <c r="K274" s="36"/>
    </row>
    <row r="275" spans="1:11" s="41" customFormat="1" ht="19.5" customHeight="1" x14ac:dyDescent="0.25">
      <c r="A275" s="256"/>
      <c r="B275" s="256"/>
      <c r="C275" s="256"/>
      <c r="D275" s="256"/>
      <c r="E275" s="256"/>
      <c r="F275" s="256"/>
      <c r="G275" s="98"/>
      <c r="H275" s="38"/>
      <c r="I275" s="38"/>
      <c r="J275" s="38"/>
      <c r="K275" s="36"/>
    </row>
    <row r="276" spans="1:11" s="41" customFormat="1" ht="19.5" customHeight="1" x14ac:dyDescent="0.25">
      <c r="A276" s="256"/>
      <c r="B276" s="256"/>
      <c r="C276" s="256"/>
      <c r="D276" s="256"/>
      <c r="E276" s="256"/>
      <c r="F276" s="256"/>
      <c r="G276" s="98"/>
      <c r="H276" s="38"/>
      <c r="I276" s="38"/>
      <c r="J276" s="38"/>
      <c r="K276" s="36"/>
    </row>
    <row r="277" spans="1:11" s="41" customFormat="1" ht="19.5" customHeight="1" x14ac:dyDescent="0.25">
      <c r="A277" s="256"/>
      <c r="B277" s="256"/>
      <c r="C277" s="256"/>
      <c r="D277" s="256"/>
      <c r="E277" s="256"/>
      <c r="F277" s="256"/>
      <c r="G277" s="98"/>
      <c r="H277" s="38"/>
      <c r="I277" s="38"/>
      <c r="J277" s="38"/>
      <c r="K277" s="36"/>
    </row>
    <row r="278" spans="1:11" s="41" customFormat="1" ht="19.5" customHeight="1" x14ac:dyDescent="0.25">
      <c r="A278" s="373" t="s">
        <v>115</v>
      </c>
      <c r="B278" s="373"/>
      <c r="C278" s="373"/>
      <c r="D278" s="373" t="s">
        <v>35</v>
      </c>
      <c r="E278" s="373"/>
      <c r="F278" s="373"/>
      <c r="G278" s="99"/>
      <c r="H278" s="39"/>
      <c r="I278" s="39"/>
      <c r="J278" s="39"/>
      <c r="K278" s="39"/>
    </row>
    <row r="279" spans="1:11" s="41" customFormat="1" ht="19.5" customHeight="1" x14ac:dyDescent="0.25">
      <c r="A279" s="376" t="s">
        <v>649</v>
      </c>
      <c r="B279" s="376"/>
      <c r="C279" s="376"/>
      <c r="D279" s="373" t="s">
        <v>648</v>
      </c>
      <c r="E279" s="373"/>
      <c r="F279" s="373"/>
      <c r="G279" s="97"/>
      <c r="H279" s="38"/>
      <c r="I279" s="38"/>
      <c r="J279" s="38"/>
      <c r="K279" s="36"/>
    </row>
    <row r="280" spans="1:11" s="41" customFormat="1" ht="14.25" customHeight="1" x14ac:dyDescent="0.25">
      <c r="A280" s="375" t="s">
        <v>27</v>
      </c>
      <c r="B280" s="375"/>
      <c r="C280" s="375"/>
      <c r="D280" s="375" t="s">
        <v>29</v>
      </c>
      <c r="E280" s="375"/>
      <c r="F280" s="375"/>
      <c r="G280" s="97"/>
    </row>
    <row r="281" spans="1:11" s="41" customFormat="1" ht="14.25" customHeight="1" x14ac:dyDescent="0.25">
      <c r="A281" s="99"/>
      <c r="B281" s="99"/>
      <c r="C281" s="99"/>
      <c r="D281" s="99"/>
      <c r="E281" s="120"/>
      <c r="F281" s="120"/>
      <c r="G281" s="98"/>
    </row>
    <row r="282" spans="1:11" s="41" customFormat="1" ht="14.25" customHeight="1" x14ac:dyDescent="0.25">
      <c r="A282" s="99"/>
      <c r="B282" s="99"/>
      <c r="C282" s="99"/>
      <c r="D282" s="99"/>
      <c r="E282" s="120"/>
      <c r="F282" s="120"/>
      <c r="G282" s="99"/>
    </row>
    <row r="283" spans="1:11" s="41" customFormat="1" ht="19.5" customHeight="1" x14ac:dyDescent="0.25">
      <c r="A283" s="373" t="s">
        <v>37</v>
      </c>
      <c r="B283" s="373"/>
      <c r="C283" s="373"/>
      <c r="D283" s="373"/>
      <c r="E283" s="373"/>
      <c r="F283" s="373"/>
      <c r="G283" s="99"/>
      <c r="H283" s="39"/>
      <c r="I283" s="39"/>
      <c r="J283" s="39"/>
      <c r="K283" s="39"/>
    </row>
    <row r="284" spans="1:11" s="41" customFormat="1" ht="19.5" customHeight="1" x14ac:dyDescent="0.25">
      <c r="A284" s="374" t="s">
        <v>280</v>
      </c>
      <c r="B284" s="374"/>
      <c r="C284" s="374"/>
      <c r="D284" s="374"/>
      <c r="E284" s="374"/>
      <c r="F284" s="374"/>
      <c r="G284" s="97"/>
      <c r="H284" s="38"/>
      <c r="I284" s="38"/>
      <c r="J284" s="38"/>
      <c r="K284" s="36"/>
    </row>
    <row r="285" spans="1:11" s="41" customFormat="1" ht="14.25" customHeight="1" x14ac:dyDescent="0.25">
      <c r="A285" s="375" t="s">
        <v>39</v>
      </c>
      <c r="B285" s="375"/>
      <c r="C285" s="375"/>
      <c r="D285" s="375"/>
      <c r="E285" s="375"/>
      <c r="F285" s="375"/>
      <c r="G285" s="97"/>
    </row>
  </sheetData>
  <mergeCells count="19">
    <mergeCell ref="A4:F4"/>
    <mergeCell ref="A5:F5"/>
    <mergeCell ref="A7:F7"/>
    <mergeCell ref="A42:F42"/>
    <mergeCell ref="A272:C272"/>
    <mergeCell ref="D272:F272"/>
    <mergeCell ref="A273:C273"/>
    <mergeCell ref="D273:F273"/>
    <mergeCell ref="A274:C274"/>
    <mergeCell ref="D274:F274"/>
    <mergeCell ref="A278:C278"/>
    <mergeCell ref="D278:F278"/>
    <mergeCell ref="A285:F285"/>
    <mergeCell ref="A279:C279"/>
    <mergeCell ref="D279:F279"/>
    <mergeCell ref="A280:C280"/>
    <mergeCell ref="D280:F280"/>
    <mergeCell ref="A283:F283"/>
    <mergeCell ref="A284:F284"/>
  </mergeCells>
  <dataValidations count="1">
    <dataValidation type="list" allowBlank="1" showInputMessage="1" promptTitle="ELEGIR TIPO DE INGRESO O EGRESO" sqref="B252 B259:B262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</vt:i4>
      </vt:variant>
    </vt:vector>
  </HeadingPairs>
  <TitlesOfParts>
    <vt:vector size="23" baseType="lpstr">
      <vt:lpstr>NOTAS</vt:lpstr>
      <vt:lpstr>FORMATO</vt:lpstr>
      <vt:lpstr>SEPT. 2022</vt:lpstr>
      <vt:lpstr>AGOSTO 2022</vt:lpstr>
      <vt:lpstr>JULIO 2022</vt:lpstr>
      <vt:lpstr>JUNIO 2022</vt:lpstr>
      <vt:lpstr>MAYO 2022</vt:lpstr>
      <vt:lpstr>Hoja12</vt:lpstr>
      <vt:lpstr>ABRIL 2022</vt:lpstr>
      <vt:lpstr>Hoja13</vt:lpstr>
      <vt:lpstr>Hoja5</vt:lpstr>
      <vt:lpstr>Hoja6</vt:lpstr>
      <vt:lpstr>Hoja7</vt:lpstr>
      <vt:lpstr>Hoja8</vt:lpstr>
      <vt:lpstr>Hoja9</vt:lpstr>
      <vt:lpstr>Hoja10</vt:lpstr>
      <vt:lpstr>Marzo 2022...</vt:lpstr>
      <vt:lpstr>FEBRERO 2022</vt:lpstr>
      <vt:lpstr>ENERO 2022</vt:lpstr>
      <vt:lpstr>DIC 2021 </vt:lpstr>
      <vt:lpstr>'AGOSTO 2022'!Área_de_impresión</vt:lpstr>
      <vt:lpstr>'DIC 2021 '!Área_de_impresión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</dc:creator>
  <cp:lastModifiedBy>Patricia Haché</cp:lastModifiedBy>
  <cp:lastPrinted>2022-09-20T19:33:58Z</cp:lastPrinted>
  <dcterms:created xsi:type="dcterms:W3CDTF">2019-06-06T12:51:30Z</dcterms:created>
  <dcterms:modified xsi:type="dcterms:W3CDTF">2022-09-20T19:34:01Z</dcterms:modified>
</cp:coreProperties>
</file>