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dhira.martinez\Documents\Documentos portal transparencia\OAI Actualizacion\"/>
    </mc:Choice>
  </mc:AlternateContent>
  <bookViews>
    <workbookView xWindow="0" yWindow="0" windowWidth="19200" windowHeight="11505" firstSheet="1" activeTab="1"/>
  </bookViews>
  <sheets>
    <sheet name="P1 Presupuesto Aprobado" sheetId="1" r:id="rId1"/>
    <sheet name="P3 Ejecucion 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7" i="3" l="1"/>
  <c r="J82" i="3" s="1"/>
  <c r="J74" i="3"/>
  <c r="J61" i="3"/>
  <c r="J51" i="3"/>
  <c r="J35" i="3"/>
  <c r="J25" i="3"/>
  <c r="J15" i="3"/>
  <c r="J9" i="3"/>
  <c r="I77" i="3" l="1"/>
  <c r="I74" i="3"/>
  <c r="I61" i="3"/>
  <c r="I51" i="3"/>
  <c r="I35" i="3"/>
  <c r="I25" i="3"/>
  <c r="I15" i="3"/>
  <c r="I9" i="3"/>
  <c r="I82" i="3" l="1"/>
  <c r="D80" i="3"/>
  <c r="H77" i="3"/>
  <c r="G77" i="3"/>
  <c r="F77" i="3"/>
  <c r="E77" i="3"/>
  <c r="D77" i="3"/>
  <c r="C77" i="3"/>
  <c r="H74" i="3"/>
  <c r="G74" i="3"/>
  <c r="F74" i="3"/>
  <c r="E74" i="3"/>
  <c r="D74" i="3"/>
  <c r="C74" i="3"/>
  <c r="H61" i="3"/>
  <c r="G61" i="3"/>
  <c r="F61" i="3"/>
  <c r="E61" i="3"/>
  <c r="D61" i="3"/>
  <c r="C61" i="3"/>
  <c r="N61" i="3" s="1"/>
  <c r="H51" i="3"/>
  <c r="G51" i="3"/>
  <c r="F51" i="3"/>
  <c r="E51" i="3"/>
  <c r="D51" i="3"/>
  <c r="C51" i="3"/>
  <c r="H35" i="3"/>
  <c r="G35" i="3"/>
  <c r="F35" i="3"/>
  <c r="E35" i="3"/>
  <c r="D35" i="3"/>
  <c r="C35" i="3"/>
  <c r="H25" i="3"/>
  <c r="G25" i="3"/>
  <c r="F25" i="3"/>
  <c r="E25" i="3"/>
  <c r="D25" i="3"/>
  <c r="C25" i="3"/>
  <c r="H15" i="3"/>
  <c r="G15" i="3"/>
  <c r="F15" i="3"/>
  <c r="E15" i="3"/>
  <c r="D15" i="3"/>
  <c r="C15" i="3"/>
  <c r="H9" i="3"/>
  <c r="G9" i="3"/>
  <c r="F9" i="3"/>
  <c r="E9" i="3"/>
  <c r="D9" i="3"/>
  <c r="C9" i="3"/>
  <c r="B77" i="3"/>
  <c r="B74" i="3"/>
  <c r="B61" i="3"/>
  <c r="B51" i="3"/>
  <c r="B35" i="3"/>
  <c r="B25" i="3"/>
  <c r="N81" i="3"/>
  <c r="N80" i="3"/>
  <c r="N79" i="3"/>
  <c r="N78" i="3"/>
  <c r="N76" i="3"/>
  <c r="N75" i="3"/>
  <c r="N73" i="3"/>
  <c r="N72" i="3"/>
  <c r="N71" i="3"/>
  <c r="N70" i="3"/>
  <c r="N69" i="3"/>
  <c r="N68" i="3"/>
  <c r="N67" i="3"/>
  <c r="N66" i="3"/>
  <c r="N65" i="3"/>
  <c r="N64" i="3"/>
  <c r="N63" i="3"/>
  <c r="N62" i="3"/>
  <c r="N60" i="3"/>
  <c r="N59" i="3"/>
  <c r="N58" i="3"/>
  <c r="N57" i="3"/>
  <c r="N56" i="3"/>
  <c r="N55" i="3"/>
  <c r="N54" i="3"/>
  <c r="N53" i="3"/>
  <c r="N52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4" i="3"/>
  <c r="N33" i="3"/>
  <c r="N32" i="3"/>
  <c r="N31" i="3"/>
  <c r="N30" i="3"/>
  <c r="N29" i="3"/>
  <c r="N28" i="3"/>
  <c r="N27" i="3"/>
  <c r="N26" i="3"/>
  <c r="N24" i="3"/>
  <c r="N23" i="3"/>
  <c r="N22" i="3"/>
  <c r="N21" i="3"/>
  <c r="N20" i="3"/>
  <c r="N19" i="3"/>
  <c r="N18" i="3"/>
  <c r="N17" i="3"/>
  <c r="N16" i="3"/>
  <c r="N14" i="3"/>
  <c r="N13" i="3"/>
  <c r="N12" i="3"/>
  <c r="N11" i="3"/>
  <c r="N10" i="3"/>
  <c r="B15" i="3"/>
  <c r="B9" i="3"/>
  <c r="D82" i="3" l="1"/>
  <c r="N15" i="3"/>
  <c r="N74" i="3"/>
  <c r="N51" i="3"/>
  <c r="H82" i="3"/>
  <c r="G82" i="3"/>
  <c r="F82" i="3"/>
  <c r="E82" i="3"/>
  <c r="N25" i="3"/>
  <c r="C82" i="3"/>
  <c r="N9" i="3"/>
  <c r="N77" i="3"/>
  <c r="B82" i="3"/>
  <c r="N35" i="3"/>
  <c r="B85" i="1"/>
  <c r="B86" i="1"/>
  <c r="B64" i="1"/>
  <c r="B54" i="1"/>
  <c r="B38" i="1"/>
  <c r="B28" i="1"/>
  <c r="B18" i="1"/>
  <c r="B12" i="1"/>
  <c r="N82" i="3" l="1"/>
</calcChain>
</file>

<file path=xl/sharedStrings.xml><?xml version="1.0" encoding="utf-8"?>
<sst xmlns="http://schemas.openxmlformats.org/spreadsheetml/2006/main" count="179" uniqueCount="101">
  <si>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</si>
  <si>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</si>
  <si>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</si>
  <si>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</si>
  <si>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</si>
  <si>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</si>
  <si>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</si>
  <si>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</si>
  <si>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</si>
  <si>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</si>
  <si>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</si>
  <si>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</si>
  <si>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</si>
  <si>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</si>
  <si>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</si>
  <si>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</si>
  <si>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</si>
  <si>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</si>
  <si>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</si>
  <si>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</si>
  <si>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</si>
  <si>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</si>
  <si>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</si>
  <si>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</si>
  <si>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</si>
  <si>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</si>
  <si>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</si>
  <si>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</si>
  <si>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</si>
  <si>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</si>
  <si>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</si>
  <si>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</si>
  <si>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</si>
  <si>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</si>
  <si>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</si>
  <si>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</si>
  <si>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</si>
  <si>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</si>
  <si>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</si>
  <si>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</si>
  <si>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</si>
  <si>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</si>
  <si>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</si>
  <si>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</si>
  <si>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</si>
  <si>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</si>
  <si>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</si>
  <si>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</si>
  <si>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</si>
  <si>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</si>
  <si>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</si>
  <si>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</si>
  <si>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</si>
  <si>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</si>
  <si>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</si>
  <si>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</si>
  <si>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</si>
  <si>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</si>
  <si>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</si>
  <si>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</si>
  <si>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</si>
  <si>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</si>
  <si>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</si>
  <si>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</si>
  <si>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</si>
  <si>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</si>
  <si>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</si>
  <si>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</si>
  <si>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</si>
  <si>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</si>
  <si>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</si>
  <si>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</si>
  <si>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</si>
  <si>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</si>
  <si>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</si>
  <si>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</si>
  <si>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</si>
  <si>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</si>
  <si>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</si>
  <si>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</si>
  <si>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</si>
  <si>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</si>
  <si>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</si>
  <si>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</si>
  <si>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</si>
  <si>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</si>
  <si>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</si>
  <si>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</si>
  <si>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</si>
  <si>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</si>
  <si>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</si>
  <si>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</si>
  <si>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Presupuesto Modificado</t>
  </si>
  <si>
    <t>Presupuesto Aprobado</t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</si>
  <si>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</si>
  <si>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</si>
  <si>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SALUD PUBLICA</t>
  </si>
  <si>
    <t>CORPORACION DEL ACUEDUCTO Y ALCANTARILLADO DE LA ROMANA AÑO 2021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</si>
  <si>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</si>
  <si>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CORPORACION DEL ACUEDUCTO Y ALCANTARILLADO DE LA ROMANA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</si>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</sst>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Font="1" applyBorder="1" applyAlignment="1">
      <alignment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164" fontId="3" fillId="0" borderId="0" xfId="1" applyFont="1"/>
    <xf numFmtId="164" fontId="0" fillId="0" borderId="0" xfId="1" applyFont="1"/>
    <xf numFmtId="164" fontId="3" fillId="0" borderId="1" xfId="1" applyFont="1" applyBorder="1"/>
    <xf numFmtId="164" fontId="3" fillId="2" borderId="2" xfId="1" applyFont="1" applyFill="1" applyBorder="1"/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962025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231322</xdr:colOff>
      <xdr:row>0</xdr:row>
      <xdr:rowOff>0</xdr:rowOff>
    </xdr:from>
    <xdr:to>
      <xdr:col>1</xdr:col>
      <xdr:colOff>68036</xdr:colOff>
      <xdr:row>5</xdr:row>
      <xdr:rowOff>27213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2" y="0"/>
          <a:ext cx="2898321" cy="1510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1156608</xdr:colOff>
      <xdr:row>0</xdr:row>
      <xdr:rowOff>231322</xdr:rowOff>
    </xdr:from>
    <xdr:ext cx="2958047" cy="1320288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437179" y="231322"/>
          <a:ext cx="2958047" cy="132028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showGridLines="0" topLeftCell="A25" workbookViewId="0">
      <selection activeCell="B85" sqref="B85"/>
    </sheetView>
  </sheetViews>
  <sheetFormatPr baseColWidth="10" defaultColWidth="11.42578125" defaultRowHeight="15" x14ac:dyDescent="0.25"/>
  <cols>
    <col min="1" max="1" width="55.7109375" customWidth="1"/>
    <col min="2" max="2" width="17.5703125" customWidth="1"/>
    <col min="3" max="3" width="16.7109375" customWidth="1"/>
  </cols>
  <sheetData>
    <row r="1" spans="1:14" ht="28.5" x14ac:dyDescent="0.25">
      <c r="A1" s="41" t="s">
        <v>96</v>
      </c>
      <c r="B1" s="42"/>
      <c r="C1" s="42"/>
    </row>
    <row r="2" spans="1:14" ht="18.75" x14ac:dyDescent="0.25">
      <c r="A2" s="43" t="s">
        <v>97</v>
      </c>
      <c r="B2" s="44"/>
      <c r="C2" s="44"/>
    </row>
    <row r="3" spans="1:14" ht="15" customHeight="1" x14ac:dyDescent="0.25">
      <c r="A3" s="39" t="s">
        <v>76</v>
      </c>
      <c r="B3" s="40"/>
      <c r="C3" s="40"/>
      <c r="D3" s="1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 customHeight="1" x14ac:dyDescent="0.25">
      <c r="A4" s="39" t="s">
        <v>77</v>
      </c>
      <c r="B4" s="40"/>
      <c r="C4" s="40"/>
      <c r="D4" s="15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 x14ac:dyDescent="0.25">
      <c r="A5" s="39"/>
      <c r="B5" s="40"/>
      <c r="C5" s="40"/>
      <c r="D5" s="14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.75" customHeight="1" x14ac:dyDescent="0.25">
      <c r="A6" s="39"/>
      <c r="B6" s="40"/>
      <c r="C6" s="40"/>
      <c r="D6" s="13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.75" customHeight="1" x14ac:dyDescent="0.25">
      <c r="A7" s="39"/>
      <c r="B7" s="40"/>
      <c r="C7" s="40"/>
      <c r="D7" s="10"/>
      <c r="E7" s="9"/>
      <c r="F7" s="9"/>
      <c r="G7" s="9"/>
      <c r="H7" s="9"/>
      <c r="I7" s="9"/>
      <c r="J7" s="9"/>
      <c r="K7" s="9"/>
      <c r="L7" s="9"/>
      <c r="M7" s="9"/>
      <c r="N7" s="9"/>
    </row>
    <row r="9" spans="1:14" ht="15" customHeight="1" x14ac:dyDescent="0.25">
      <c r="A9" s="36" t="s">
        <v>66</v>
      </c>
      <c r="B9" s="37" t="s">
        <v>93</v>
      </c>
      <c r="C9" s="37" t="s">
        <v>92</v>
      </c>
      <c r="D9" s="3"/>
    </row>
    <row r="10" spans="1:14" ht="23.25" customHeight="1" x14ac:dyDescent="0.25">
      <c r="A10" s="36"/>
      <c r="B10" s="38"/>
      <c r="C10" s="38"/>
      <c r="D10" s="3"/>
    </row>
    <row r="11" spans="1:14" x14ac:dyDescent="0.25">
      <c r="A11" s="1" t="s">
        <v>0</v>
      </c>
      <c r="B11" s="2"/>
      <c r="C11" s="2"/>
      <c r="D11" s="3"/>
    </row>
    <row r="12" spans="1:14" x14ac:dyDescent="0.25">
      <c r="A12" s="20" t="s">
        <v>1</v>
      </c>
      <c r="B12" s="23">
        <f>+B13+B14+B15+B16+B17</f>
        <v>111061042</v>
      </c>
      <c r="C12" s="24"/>
      <c r="D12" s="3"/>
    </row>
    <row r="13" spans="1:14" x14ac:dyDescent="0.25">
      <c r="A13" s="21" t="s">
        <v>2</v>
      </c>
      <c r="B13" s="24">
        <v>91315731</v>
      </c>
      <c r="C13" s="24"/>
      <c r="D13" s="3"/>
    </row>
    <row r="14" spans="1:14" x14ac:dyDescent="0.25">
      <c r="A14" s="21" t="s">
        <v>3</v>
      </c>
      <c r="B14" s="24">
        <v>6267832</v>
      </c>
      <c r="C14" s="24"/>
      <c r="D14" s="3"/>
    </row>
    <row r="15" spans="1:14" x14ac:dyDescent="0.25">
      <c r="A15" s="21" t="s">
        <v>4</v>
      </c>
      <c r="B15" s="24">
        <v>1070000</v>
      </c>
      <c r="C15" s="24"/>
      <c r="D15" s="3"/>
    </row>
    <row r="16" spans="1:14" x14ac:dyDescent="0.25">
      <c r="A16" s="21" t="s">
        <v>5</v>
      </c>
      <c r="B16" s="24">
        <v>100000</v>
      </c>
      <c r="C16" s="24"/>
      <c r="D16" s="3"/>
    </row>
    <row r="17" spans="1:4" x14ac:dyDescent="0.25">
      <c r="A17" s="21" t="s">
        <v>6</v>
      </c>
      <c r="B17" s="24">
        <v>12307479</v>
      </c>
      <c r="C17" s="24"/>
      <c r="D17" s="3"/>
    </row>
    <row r="18" spans="1:4" x14ac:dyDescent="0.25">
      <c r="A18" s="20" t="s">
        <v>7</v>
      </c>
      <c r="B18" s="23">
        <f>+B19+B20+B21+B22+B23+B24+B25+B26+B27</f>
        <v>143275632</v>
      </c>
      <c r="C18" s="24"/>
      <c r="D18" s="3"/>
    </row>
    <row r="19" spans="1:4" x14ac:dyDescent="0.25">
      <c r="A19" s="21" t="s">
        <v>8</v>
      </c>
      <c r="B19" s="24">
        <v>132147615</v>
      </c>
      <c r="C19" s="24"/>
      <c r="D19" s="3"/>
    </row>
    <row r="20" spans="1:4" x14ac:dyDescent="0.25">
      <c r="A20" s="21" t="s">
        <v>9</v>
      </c>
      <c r="B20" s="24">
        <v>576121</v>
      </c>
      <c r="C20" s="24"/>
      <c r="D20" s="3"/>
    </row>
    <row r="21" spans="1:4" x14ac:dyDescent="0.25">
      <c r="A21" s="21" t="s">
        <v>10</v>
      </c>
      <c r="B21" s="24">
        <v>100000</v>
      </c>
      <c r="C21" s="24"/>
      <c r="D21" s="3"/>
    </row>
    <row r="22" spans="1:4" x14ac:dyDescent="0.25">
      <c r="A22" s="21" t="s">
        <v>11</v>
      </c>
      <c r="B22" s="24">
        <v>326474</v>
      </c>
      <c r="C22" s="24"/>
      <c r="D22" s="3"/>
    </row>
    <row r="23" spans="1:4" x14ac:dyDescent="0.25">
      <c r="A23" s="21" t="s">
        <v>12</v>
      </c>
      <c r="B23" s="24">
        <v>3086000</v>
      </c>
      <c r="C23" s="24"/>
    </row>
    <row r="24" spans="1:4" x14ac:dyDescent="0.25">
      <c r="A24" s="21" t="s">
        <v>13</v>
      </c>
      <c r="B24" s="24">
        <v>780322</v>
      </c>
      <c r="C24" s="24"/>
    </row>
    <row r="25" spans="1:4" ht="30" x14ac:dyDescent="0.25">
      <c r="A25" s="21" t="s">
        <v>14</v>
      </c>
      <c r="B25" s="24">
        <v>4239100</v>
      </c>
      <c r="C25" s="24"/>
    </row>
    <row r="26" spans="1:4" ht="30" x14ac:dyDescent="0.25">
      <c r="A26" s="21" t="s">
        <v>15</v>
      </c>
      <c r="B26" s="24">
        <v>2020000</v>
      </c>
      <c r="C26" s="24"/>
    </row>
    <row r="27" spans="1:4" x14ac:dyDescent="0.25">
      <c r="A27" s="21" t="s">
        <v>16</v>
      </c>
      <c r="B27" s="24"/>
      <c r="C27" s="24"/>
    </row>
    <row r="28" spans="1:4" x14ac:dyDescent="0.25">
      <c r="A28" s="20" t="s">
        <v>17</v>
      </c>
      <c r="B28" s="23">
        <f>+B29+B30+B31+B32+B33+B34+B35+B36+B37</f>
        <v>19412956</v>
      </c>
      <c r="C28" s="24"/>
    </row>
    <row r="29" spans="1:4" x14ac:dyDescent="0.25">
      <c r="A29" s="21" t="s">
        <v>18</v>
      </c>
      <c r="B29" s="24">
        <v>1105000</v>
      </c>
      <c r="C29" s="24"/>
    </row>
    <row r="30" spans="1:4" x14ac:dyDescent="0.25">
      <c r="A30" s="21" t="s">
        <v>19</v>
      </c>
      <c r="B30" s="24">
        <v>1065000</v>
      </c>
      <c r="C30" s="24"/>
    </row>
    <row r="31" spans="1:4" x14ac:dyDescent="0.25">
      <c r="A31" s="21" t="s">
        <v>20</v>
      </c>
      <c r="B31" s="24">
        <v>887917</v>
      </c>
      <c r="C31" s="24"/>
    </row>
    <row r="32" spans="1:4" x14ac:dyDescent="0.25">
      <c r="A32" s="21" t="s">
        <v>21</v>
      </c>
      <c r="B32" s="24">
        <v>25000</v>
      </c>
      <c r="C32" s="24"/>
    </row>
    <row r="33" spans="1:3" x14ac:dyDescent="0.25">
      <c r="A33" s="21" t="s">
        <v>22</v>
      </c>
      <c r="B33" s="24">
        <v>2030000</v>
      </c>
      <c r="C33" s="24"/>
    </row>
    <row r="34" spans="1:3" ht="30" x14ac:dyDescent="0.25">
      <c r="A34" s="21" t="s">
        <v>23</v>
      </c>
      <c r="B34" s="24">
        <v>1998402</v>
      </c>
      <c r="C34" s="24"/>
    </row>
    <row r="35" spans="1:3" ht="30" x14ac:dyDescent="0.25">
      <c r="A35" s="21" t="s">
        <v>24</v>
      </c>
      <c r="B35" s="24">
        <v>11003633</v>
      </c>
      <c r="C35" s="24"/>
    </row>
    <row r="36" spans="1:3" ht="30" x14ac:dyDescent="0.25">
      <c r="A36" s="21" t="s">
        <v>25</v>
      </c>
      <c r="B36" s="24"/>
      <c r="C36" s="24"/>
    </row>
    <row r="37" spans="1:3" x14ac:dyDescent="0.25">
      <c r="A37" s="21" t="s">
        <v>26</v>
      </c>
      <c r="B37" s="24">
        <v>1298004</v>
      </c>
      <c r="C37" s="24"/>
    </row>
    <row r="38" spans="1:3" x14ac:dyDescent="0.25">
      <c r="A38" s="20" t="s">
        <v>27</v>
      </c>
      <c r="B38" s="23">
        <f>+B39</f>
        <v>300000</v>
      </c>
      <c r="C38" s="24"/>
    </row>
    <row r="39" spans="1:3" x14ac:dyDescent="0.25">
      <c r="A39" s="21" t="s">
        <v>28</v>
      </c>
      <c r="B39" s="24">
        <v>300000</v>
      </c>
      <c r="C39" s="24"/>
    </row>
    <row r="40" spans="1:3" ht="30" x14ac:dyDescent="0.25">
      <c r="A40" s="21" t="s">
        <v>29</v>
      </c>
      <c r="B40" s="24"/>
      <c r="C40" s="24"/>
    </row>
    <row r="41" spans="1:3" ht="30" x14ac:dyDescent="0.25">
      <c r="A41" s="21" t="s">
        <v>30</v>
      </c>
      <c r="B41" s="24"/>
      <c r="C41" s="24"/>
    </row>
    <row r="42" spans="1:3" ht="30" x14ac:dyDescent="0.25">
      <c r="A42" s="21" t="s">
        <v>31</v>
      </c>
      <c r="B42" s="24"/>
      <c r="C42" s="24"/>
    </row>
    <row r="43" spans="1:3" ht="30" x14ac:dyDescent="0.25">
      <c r="A43" s="21" t="s">
        <v>32</v>
      </c>
      <c r="B43" s="24"/>
      <c r="C43" s="24"/>
    </row>
    <row r="44" spans="1:3" x14ac:dyDescent="0.25">
      <c r="A44" s="21" t="s">
        <v>33</v>
      </c>
      <c r="B44" s="24"/>
      <c r="C44" s="24"/>
    </row>
    <row r="45" spans="1:3" x14ac:dyDescent="0.25">
      <c r="A45" s="21" t="s">
        <v>34</v>
      </c>
      <c r="B45" s="24"/>
      <c r="C45" s="24"/>
    </row>
    <row r="46" spans="1:3" ht="30" x14ac:dyDescent="0.25">
      <c r="A46" s="21" t="s">
        <v>35</v>
      </c>
      <c r="B46" s="24"/>
      <c r="C46" s="24"/>
    </row>
    <row r="47" spans="1:3" x14ac:dyDescent="0.25">
      <c r="A47" s="20" t="s">
        <v>36</v>
      </c>
      <c r="B47" s="23">
        <v>0</v>
      </c>
      <c r="C47" s="24"/>
    </row>
    <row r="48" spans="1:3" x14ac:dyDescent="0.25">
      <c r="A48" s="21" t="s">
        <v>37</v>
      </c>
      <c r="B48" s="24"/>
      <c r="C48" s="24"/>
    </row>
    <row r="49" spans="1:3" ht="30" x14ac:dyDescent="0.25">
      <c r="A49" s="21" t="s">
        <v>38</v>
      </c>
      <c r="B49" s="24"/>
      <c r="C49" s="24"/>
    </row>
    <row r="50" spans="1:3" ht="30" x14ac:dyDescent="0.25">
      <c r="A50" s="21" t="s">
        <v>39</v>
      </c>
      <c r="B50" s="24"/>
      <c r="C50" s="24"/>
    </row>
    <row r="51" spans="1:3" ht="30" x14ac:dyDescent="0.25">
      <c r="A51" s="21" t="s">
        <v>40</v>
      </c>
      <c r="B51" s="24"/>
      <c r="C51" s="24"/>
    </row>
    <row r="52" spans="1:3" x14ac:dyDescent="0.25">
      <c r="A52" s="21" t="s">
        <v>41</v>
      </c>
      <c r="B52" s="24"/>
      <c r="C52" s="24"/>
    </row>
    <row r="53" spans="1:3" ht="30" x14ac:dyDescent="0.25">
      <c r="A53" s="21" t="s">
        <v>42</v>
      </c>
      <c r="B53" s="24"/>
      <c r="C53" s="24"/>
    </row>
    <row r="54" spans="1:3" x14ac:dyDescent="0.25">
      <c r="A54" s="20" t="s">
        <v>43</v>
      </c>
      <c r="B54" s="23">
        <f>+B55+B59</f>
        <v>1034486</v>
      </c>
      <c r="C54" s="24"/>
    </row>
    <row r="55" spans="1:3" x14ac:dyDescent="0.25">
      <c r="A55" s="21" t="s">
        <v>44</v>
      </c>
      <c r="B55" s="24">
        <v>959486</v>
      </c>
      <c r="C55" s="24"/>
    </row>
    <row r="56" spans="1:3" ht="30" x14ac:dyDescent="0.25">
      <c r="A56" s="21" t="s">
        <v>45</v>
      </c>
      <c r="B56" s="24"/>
      <c r="C56" s="24"/>
    </row>
    <row r="57" spans="1:3" ht="30" x14ac:dyDescent="0.25">
      <c r="A57" s="21" t="s">
        <v>46</v>
      </c>
      <c r="B57" s="24"/>
      <c r="C57" s="24"/>
    </row>
    <row r="58" spans="1:3" ht="30" x14ac:dyDescent="0.25">
      <c r="A58" s="21" t="s">
        <v>47</v>
      </c>
      <c r="B58" s="24"/>
      <c r="C58" s="24"/>
    </row>
    <row r="59" spans="1:3" x14ac:dyDescent="0.25">
      <c r="A59" s="21" t="s">
        <v>48</v>
      </c>
      <c r="B59" s="24">
        <v>75000</v>
      </c>
      <c r="C59" s="24"/>
    </row>
    <row r="60" spans="1:3" x14ac:dyDescent="0.25">
      <c r="A60" s="21" t="s">
        <v>49</v>
      </c>
      <c r="B60" s="24"/>
      <c r="C60" s="24"/>
    </row>
    <row r="61" spans="1:3" x14ac:dyDescent="0.25">
      <c r="A61" s="21" t="s">
        <v>50</v>
      </c>
      <c r="B61" s="24"/>
      <c r="C61" s="24"/>
    </row>
    <row r="62" spans="1:3" x14ac:dyDescent="0.25">
      <c r="A62" s="21" t="s">
        <v>51</v>
      </c>
      <c r="B62" s="24"/>
      <c r="C62" s="24"/>
    </row>
    <row r="63" spans="1:3" ht="30" x14ac:dyDescent="0.25">
      <c r="A63" s="21" t="s">
        <v>52</v>
      </c>
      <c r="B63" s="24"/>
      <c r="C63" s="24"/>
    </row>
    <row r="64" spans="1:3" x14ac:dyDescent="0.25">
      <c r="A64" s="20" t="s">
        <v>53</v>
      </c>
      <c r="B64" s="23">
        <f>+B66</f>
        <v>40000000</v>
      </c>
      <c r="C64" s="24"/>
    </row>
    <row r="65" spans="1:3" x14ac:dyDescent="0.25">
      <c r="A65" s="21" t="s">
        <v>54</v>
      </c>
      <c r="B65" s="24"/>
      <c r="C65" s="24"/>
    </row>
    <row r="66" spans="1:3" x14ac:dyDescent="0.25">
      <c r="A66" s="21" t="s">
        <v>55</v>
      </c>
      <c r="B66" s="24">
        <v>40000000</v>
      </c>
      <c r="C66" s="24"/>
    </row>
    <row r="67" spans="1:3" x14ac:dyDescent="0.25">
      <c r="A67" s="21" t="s">
        <v>56</v>
      </c>
      <c r="B67" s="24"/>
      <c r="C67" s="24"/>
    </row>
    <row r="68" spans="1:3" ht="30" x14ac:dyDescent="0.25">
      <c r="A68" s="21" t="s">
        <v>57</v>
      </c>
      <c r="B68" s="24"/>
      <c r="C68" s="24"/>
    </row>
    <row r="69" spans="1:3" ht="30" x14ac:dyDescent="0.25">
      <c r="A69" s="20" t="s">
        <v>58</v>
      </c>
      <c r="B69" s="23">
        <v>0</v>
      </c>
      <c r="C69" s="24"/>
    </row>
    <row r="70" spans="1:3" x14ac:dyDescent="0.25">
      <c r="A70" s="21" t="s">
        <v>59</v>
      </c>
      <c r="B70" s="24"/>
      <c r="C70" s="24"/>
    </row>
    <row r="71" spans="1:3" ht="30" x14ac:dyDescent="0.25">
      <c r="A71" s="21" t="s">
        <v>60</v>
      </c>
      <c r="B71" s="24"/>
      <c r="C71" s="24"/>
    </row>
    <row r="72" spans="1:3" x14ac:dyDescent="0.25">
      <c r="A72" s="20" t="s">
        <v>61</v>
      </c>
      <c r="B72" s="23">
        <v>0</v>
      </c>
      <c r="C72" s="24"/>
    </row>
    <row r="73" spans="1:3" x14ac:dyDescent="0.25">
      <c r="A73" s="21" t="s">
        <v>62</v>
      </c>
      <c r="B73" s="24"/>
      <c r="C73" s="24"/>
    </row>
    <row r="74" spans="1:3" x14ac:dyDescent="0.25">
      <c r="A74" s="21" t="s">
        <v>63</v>
      </c>
      <c r="B74" s="24"/>
      <c r="C74" s="24"/>
    </row>
    <row r="75" spans="1:3" ht="30" x14ac:dyDescent="0.25">
      <c r="A75" s="21" t="s">
        <v>64</v>
      </c>
      <c r="B75" s="24"/>
      <c r="C75" s="24"/>
    </row>
    <row r="76" spans="1:3" x14ac:dyDescent="0.25">
      <c r="A76" s="22" t="s">
        <v>67</v>
      </c>
      <c r="B76" s="25">
        <v>0</v>
      </c>
      <c r="C76" s="25"/>
    </row>
    <row r="77" spans="1:3" x14ac:dyDescent="0.25">
      <c r="A77" s="20" t="s">
        <v>68</v>
      </c>
      <c r="B77" s="23">
        <v>0</v>
      </c>
      <c r="C77" s="24"/>
    </row>
    <row r="78" spans="1:3" ht="30" x14ac:dyDescent="0.25">
      <c r="A78" s="21" t="s">
        <v>69</v>
      </c>
      <c r="B78" s="24"/>
      <c r="C78" s="24"/>
    </row>
    <row r="79" spans="1:3" ht="30" x14ac:dyDescent="0.25">
      <c r="A79" s="21" t="s">
        <v>70</v>
      </c>
      <c r="B79" s="24"/>
      <c r="C79" s="24"/>
    </row>
    <row r="80" spans="1:3" x14ac:dyDescent="0.25">
      <c r="A80" s="20" t="s">
        <v>71</v>
      </c>
      <c r="B80" s="23">
        <v>0</v>
      </c>
      <c r="C80" s="24"/>
    </row>
    <row r="81" spans="1:3" x14ac:dyDescent="0.25">
      <c r="A81" s="21" t="s">
        <v>72</v>
      </c>
      <c r="B81" s="24"/>
      <c r="C81" s="24"/>
    </row>
    <row r="82" spans="1:3" x14ac:dyDescent="0.25">
      <c r="A82" s="21" t="s">
        <v>73</v>
      </c>
      <c r="B82" s="24"/>
      <c r="C82" s="24"/>
    </row>
    <row r="83" spans="1:3" x14ac:dyDescent="0.25">
      <c r="A83" s="20" t="s">
        <v>74</v>
      </c>
      <c r="B83" s="23">
        <v>0</v>
      </c>
      <c r="C83" s="24"/>
    </row>
    <row r="84" spans="1:3" x14ac:dyDescent="0.25">
      <c r="A84" s="21" t="s">
        <v>75</v>
      </c>
      <c r="B84" s="24"/>
      <c r="C84" s="24"/>
    </row>
    <row r="85" spans="1:3" x14ac:dyDescent="0.25">
      <c r="A85" s="5" t="s">
        <v>65</v>
      </c>
      <c r="B85" s="26">
        <f>SUM(B64,B54,B38,B28,B18,B12)</f>
        <v>315084116</v>
      </c>
      <c r="C85" s="26"/>
    </row>
    <row r="86" spans="1:3" x14ac:dyDescent="0.25">
      <c r="B86" s="27">
        <f>315084116-B85</f>
        <v>0</v>
      </c>
    </row>
    <row r="91" spans="1:3" ht="15.75" thickBot="1" x14ac:dyDescent="0.3"/>
    <row r="92" spans="1:3" ht="26.25" customHeight="1" thickBot="1" x14ac:dyDescent="0.3">
      <c r="A92" s="19" t="s">
        <v>98</v>
      </c>
    </row>
    <row r="93" spans="1:3" ht="33.75" customHeight="1" thickBot="1" x14ac:dyDescent="0.3">
      <c r="A93" s="17" t="s">
        <v>94</v>
      </c>
    </row>
    <row r="94" spans="1:3" ht="90.75" thickBot="1" x14ac:dyDescent="0.3">
      <c r="A94" s="18" t="s">
        <v>95</v>
      </c>
    </row>
  </sheetData>
  <mergeCells count="10">
    <mergeCell ref="A1:C1"/>
    <mergeCell ref="A2:C2"/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tabSelected="1" zoomScale="70" zoomScaleNormal="70" workbookViewId="0">
      <pane xSplit="1" ySplit="7" topLeftCell="D8" activePane="bottomRight" state="frozen"/>
      <selection pane="topRight" activeCell="B1" sqref="B1"/>
      <selection pane="bottomLeft" activeCell="A8" sqref="A8"/>
      <selection pane="bottomRight" activeCell="L12" sqref="L12"/>
    </sheetView>
  </sheetViews>
  <sheetFormatPr baseColWidth="10" defaultColWidth="11.42578125" defaultRowHeight="15" x14ac:dyDescent="0.25"/>
  <cols>
    <col min="1" max="1" width="45.85546875" style="31" customWidth="1"/>
    <col min="2" max="2" width="18.85546875" style="31" customWidth="1"/>
    <col min="3" max="3" width="19.42578125" style="31" customWidth="1"/>
    <col min="4" max="4" width="18.85546875" style="31" customWidth="1"/>
    <col min="5" max="5" width="19.42578125" style="31" customWidth="1"/>
    <col min="6" max="6" width="19.140625" style="31" customWidth="1"/>
    <col min="7" max="7" width="19.28515625" style="31" customWidth="1"/>
    <col min="8" max="10" width="19.140625" style="31" customWidth="1"/>
    <col min="11" max="11" width="8.5703125" style="31" customWidth="1"/>
    <col min="12" max="12" width="9" style="31" customWidth="1"/>
    <col min="13" max="13" width="9.85546875" style="31" customWidth="1"/>
    <col min="14" max="14" width="20.7109375" style="31" customWidth="1"/>
    <col min="15" max="16384" width="11.42578125" style="31"/>
  </cols>
  <sheetData>
    <row r="1" spans="1:16" ht="28.5" x14ac:dyDescent="0.25">
      <c r="A1" s="41" t="s">
        <v>96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1" x14ac:dyDescent="0.25">
      <c r="A2" s="45" t="s">
        <v>99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28.5" customHeight="1" x14ac:dyDescent="0.25">
      <c r="A3" s="47" t="s">
        <v>100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21" customHeight="1" x14ac:dyDescent="0.25">
      <c r="A4" s="39" t="s">
        <v>91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5.75" x14ac:dyDescent="0.25">
      <c r="A5" s="40" t="s">
        <v>77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7" spans="1:16" ht="23.25" customHeight="1" x14ac:dyDescent="0.25">
      <c r="A7" s="30" t="s">
        <v>66</v>
      </c>
      <c r="B7" s="11" t="s">
        <v>79</v>
      </c>
      <c r="C7" s="11" t="s">
        <v>80</v>
      </c>
      <c r="D7" s="11" t="s">
        <v>81</v>
      </c>
      <c r="E7" s="11" t="s">
        <v>82</v>
      </c>
      <c r="F7" s="12" t="s">
        <v>83</v>
      </c>
      <c r="G7" s="11" t="s">
        <v>84</v>
      </c>
      <c r="H7" s="12" t="s">
        <v>85</v>
      </c>
      <c r="I7" s="11" t="s">
        <v>86</v>
      </c>
      <c r="J7" s="11" t="s">
        <v>87</v>
      </c>
      <c r="K7" s="11" t="s">
        <v>88</v>
      </c>
      <c r="L7" s="11" t="s">
        <v>89</v>
      </c>
      <c r="M7" s="12" t="s">
        <v>90</v>
      </c>
      <c r="N7" s="11" t="s">
        <v>78</v>
      </c>
    </row>
    <row r="8" spans="1:16" ht="19.5" customHeight="1" x14ac:dyDescent="0.25">
      <c r="A8" s="1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x14ac:dyDescent="0.25">
      <c r="A9" s="28" t="s">
        <v>1</v>
      </c>
      <c r="B9" s="23">
        <f>+B10+B11+B12+B13+B14</f>
        <v>11776732</v>
      </c>
      <c r="C9" s="23">
        <f t="shared" ref="C9:J9" si="0">+C10+C11+C12+C13+C14</f>
        <v>13228475</v>
      </c>
      <c r="D9" s="23">
        <f t="shared" si="0"/>
        <v>14119061</v>
      </c>
      <c r="E9" s="23">
        <f t="shared" si="0"/>
        <v>13611883</v>
      </c>
      <c r="F9" s="23">
        <f t="shared" si="0"/>
        <v>15095598</v>
      </c>
      <c r="G9" s="23">
        <f t="shared" si="0"/>
        <v>16343907</v>
      </c>
      <c r="H9" s="23">
        <f t="shared" si="0"/>
        <v>15879968</v>
      </c>
      <c r="I9" s="23">
        <f t="shared" si="0"/>
        <v>15483009</v>
      </c>
      <c r="J9" s="23">
        <f t="shared" si="0"/>
        <v>17383729</v>
      </c>
      <c r="K9" s="24"/>
      <c r="L9" s="24"/>
      <c r="M9" s="24"/>
      <c r="N9" s="23">
        <f>SUM(B9:M9)</f>
        <v>132922362</v>
      </c>
    </row>
    <row r="10" spans="1:16" ht="19.5" customHeight="1" x14ac:dyDescent="0.25">
      <c r="A10" s="32" t="s">
        <v>2</v>
      </c>
      <c r="B10" s="24">
        <v>10136253</v>
      </c>
      <c r="C10" s="24">
        <v>10607017</v>
      </c>
      <c r="D10" s="24">
        <v>10951018</v>
      </c>
      <c r="E10" s="24">
        <v>10734208</v>
      </c>
      <c r="F10" s="24">
        <v>11807477</v>
      </c>
      <c r="G10" s="24">
        <v>13075631</v>
      </c>
      <c r="H10" s="24">
        <v>12566098</v>
      </c>
      <c r="I10" s="24">
        <v>12311174</v>
      </c>
      <c r="J10" s="24">
        <v>14088222</v>
      </c>
      <c r="K10" s="24"/>
      <c r="L10" s="24"/>
      <c r="M10" s="24"/>
      <c r="N10" s="24">
        <f t="shared" ref="N10:N73" si="1">SUM(B10:M10)</f>
        <v>106277098</v>
      </c>
    </row>
    <row r="11" spans="1:16" x14ac:dyDescent="0.25">
      <c r="A11" s="32" t="s">
        <v>3</v>
      </c>
      <c r="B11" s="24">
        <v>431724</v>
      </c>
      <c r="C11" s="24">
        <v>371002</v>
      </c>
      <c r="D11" s="24">
        <v>452653</v>
      </c>
      <c r="E11" s="24">
        <v>444687</v>
      </c>
      <c r="F11" s="24">
        <v>401073</v>
      </c>
      <c r="G11" s="24">
        <v>406076</v>
      </c>
      <c r="H11" s="24">
        <v>435403</v>
      </c>
      <c r="I11" s="24">
        <v>229000</v>
      </c>
      <c r="J11" s="24">
        <v>550465</v>
      </c>
      <c r="K11" s="24"/>
      <c r="L11" s="24"/>
      <c r="M11" s="24"/>
      <c r="N11" s="24">
        <f t="shared" si="1"/>
        <v>3722083</v>
      </c>
    </row>
    <row r="12" spans="1:16" x14ac:dyDescent="0.25">
      <c r="A12" s="32" t="s">
        <v>4</v>
      </c>
      <c r="B12" s="24">
        <v>657178</v>
      </c>
      <c r="C12" s="24">
        <v>145560</v>
      </c>
      <c r="D12" s="24">
        <v>546500</v>
      </c>
      <c r="E12" s="24">
        <v>239830</v>
      </c>
      <c r="F12" s="24">
        <v>636145</v>
      </c>
      <c r="G12" s="24">
        <v>635670</v>
      </c>
      <c r="H12" s="24">
        <v>628800</v>
      </c>
      <c r="I12" s="24">
        <v>450075</v>
      </c>
      <c r="J12" s="24">
        <v>383600</v>
      </c>
      <c r="K12" s="24"/>
      <c r="L12" s="24"/>
      <c r="M12" s="24"/>
      <c r="N12" s="24">
        <f t="shared" si="1"/>
        <v>4323358</v>
      </c>
      <c r="O12" s="33"/>
    </row>
    <row r="13" spans="1:16" x14ac:dyDescent="0.25">
      <c r="A13" s="32" t="s">
        <v>5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/>
      <c r="L13" s="24"/>
      <c r="M13" s="24"/>
      <c r="N13" s="24">
        <f t="shared" si="1"/>
        <v>0</v>
      </c>
    </row>
    <row r="14" spans="1:16" x14ac:dyDescent="0.25">
      <c r="A14" s="32" t="s">
        <v>6</v>
      </c>
      <c r="B14" s="24">
        <v>551577</v>
      </c>
      <c r="C14" s="24">
        <v>2104896</v>
      </c>
      <c r="D14" s="24">
        <v>2168890</v>
      </c>
      <c r="E14" s="24">
        <v>2193158</v>
      </c>
      <c r="F14" s="24">
        <v>2250903</v>
      </c>
      <c r="G14" s="24">
        <v>2226530</v>
      </c>
      <c r="H14" s="24">
        <v>2249667</v>
      </c>
      <c r="I14" s="24">
        <v>2492760</v>
      </c>
      <c r="J14" s="24">
        <v>2361442</v>
      </c>
      <c r="K14" s="24"/>
      <c r="L14" s="24"/>
      <c r="M14" s="24"/>
      <c r="N14" s="24">
        <f t="shared" si="1"/>
        <v>18599823</v>
      </c>
    </row>
    <row r="15" spans="1:16" ht="19.5" customHeight="1" x14ac:dyDescent="0.25">
      <c r="A15" s="28" t="s">
        <v>7</v>
      </c>
      <c r="B15" s="23">
        <f>+B16+B17+B18+B19+B20+B21+B22+B23+B24</f>
        <v>1621328</v>
      </c>
      <c r="C15" s="23">
        <f t="shared" ref="C15:H15" si="2">+C16+C17+C18+C19+C20+C21+C22+C23+C24</f>
        <v>3344041</v>
      </c>
      <c r="D15" s="23">
        <f t="shared" si="2"/>
        <v>3344305</v>
      </c>
      <c r="E15" s="23">
        <f t="shared" si="2"/>
        <v>2548642</v>
      </c>
      <c r="F15" s="23">
        <f t="shared" si="2"/>
        <v>2110368</v>
      </c>
      <c r="G15" s="23">
        <f t="shared" si="2"/>
        <v>2360971</v>
      </c>
      <c r="H15" s="23">
        <f t="shared" si="2"/>
        <v>17422978</v>
      </c>
      <c r="I15" s="23">
        <f t="shared" ref="I15:J15" si="3">+I16+I17+I18+I19+I20+I21+I22+I23+I24</f>
        <v>1869045</v>
      </c>
      <c r="J15" s="23">
        <f t="shared" si="3"/>
        <v>17145824</v>
      </c>
      <c r="K15" s="24"/>
      <c r="L15" s="24"/>
      <c r="M15" s="24"/>
      <c r="N15" s="23">
        <f t="shared" si="1"/>
        <v>51767502</v>
      </c>
    </row>
    <row r="16" spans="1:16" ht="19.5" customHeight="1" x14ac:dyDescent="0.25">
      <c r="A16" s="32" t="s">
        <v>8</v>
      </c>
      <c r="B16" s="24">
        <v>119469</v>
      </c>
      <c r="C16" s="24">
        <v>179929</v>
      </c>
      <c r="D16" s="24">
        <v>276155</v>
      </c>
      <c r="E16" s="24">
        <v>251991</v>
      </c>
      <c r="F16" s="24">
        <v>2442</v>
      </c>
      <c r="G16" s="24">
        <v>435389</v>
      </c>
      <c r="H16" s="24">
        <v>14405160</v>
      </c>
      <c r="I16" s="24">
        <v>2539</v>
      </c>
      <c r="J16" s="24">
        <v>14703814</v>
      </c>
      <c r="K16" s="24"/>
      <c r="L16" s="24"/>
      <c r="M16" s="24"/>
      <c r="N16" s="24">
        <f t="shared" si="1"/>
        <v>30376888</v>
      </c>
    </row>
    <row r="17" spans="1:14" ht="19.5" customHeight="1" x14ac:dyDescent="0.25">
      <c r="A17" s="34" t="s">
        <v>9</v>
      </c>
      <c r="B17" s="24">
        <v>37005</v>
      </c>
      <c r="C17" s="24">
        <v>590294</v>
      </c>
      <c r="D17" s="24">
        <v>123872</v>
      </c>
      <c r="E17" s="24">
        <v>134092</v>
      </c>
      <c r="F17" s="24">
        <v>191426</v>
      </c>
      <c r="G17" s="24">
        <v>323571</v>
      </c>
      <c r="H17" s="24">
        <v>221236</v>
      </c>
      <c r="I17" s="24">
        <v>89757</v>
      </c>
      <c r="J17" s="24">
        <v>349965</v>
      </c>
      <c r="K17" s="24"/>
      <c r="L17" s="24"/>
      <c r="M17" s="24"/>
      <c r="N17" s="24">
        <f t="shared" si="1"/>
        <v>2061218</v>
      </c>
    </row>
    <row r="18" spans="1:14" ht="19.5" customHeight="1" x14ac:dyDescent="0.25">
      <c r="A18" s="32" t="s">
        <v>10</v>
      </c>
      <c r="B18" s="24">
        <v>100700</v>
      </c>
      <c r="C18" s="24">
        <v>24900</v>
      </c>
      <c r="D18" s="24">
        <v>26141</v>
      </c>
      <c r="E18" s="24">
        <v>32416</v>
      </c>
      <c r="F18" s="24">
        <v>0</v>
      </c>
      <c r="G18" s="24">
        <v>1000</v>
      </c>
      <c r="H18" s="24">
        <v>1000</v>
      </c>
      <c r="I18" s="24">
        <v>1000</v>
      </c>
      <c r="J18" s="24"/>
      <c r="K18" s="24"/>
      <c r="L18" s="24"/>
      <c r="M18" s="24"/>
      <c r="N18" s="24">
        <f t="shared" si="1"/>
        <v>187157</v>
      </c>
    </row>
    <row r="19" spans="1:14" ht="19.5" customHeight="1" x14ac:dyDescent="0.25">
      <c r="A19" s="32" t="s">
        <v>11</v>
      </c>
      <c r="B19" s="24">
        <v>37938</v>
      </c>
      <c r="C19" s="24">
        <v>1040</v>
      </c>
      <c r="D19" s="24">
        <v>2600</v>
      </c>
      <c r="E19" s="24">
        <v>580</v>
      </c>
      <c r="F19" s="24">
        <v>315338</v>
      </c>
      <c r="G19" s="24">
        <v>2274</v>
      </c>
      <c r="H19" s="24">
        <v>351832</v>
      </c>
      <c r="I19" s="24">
        <v>1500</v>
      </c>
      <c r="J19" s="24">
        <v>6768</v>
      </c>
      <c r="K19" s="24"/>
      <c r="L19" s="24"/>
      <c r="M19" s="24"/>
      <c r="N19" s="24">
        <f t="shared" si="1"/>
        <v>719870</v>
      </c>
    </row>
    <row r="20" spans="1:14" ht="19.5" customHeight="1" x14ac:dyDescent="0.25">
      <c r="A20" s="32" t="s">
        <v>12</v>
      </c>
      <c r="B20" s="24">
        <v>313025</v>
      </c>
      <c r="C20" s="24">
        <v>276073</v>
      </c>
      <c r="D20" s="24">
        <v>1008571</v>
      </c>
      <c r="E20" s="24">
        <v>534279</v>
      </c>
      <c r="F20" s="24">
        <v>714339</v>
      </c>
      <c r="G20" s="24">
        <v>787524</v>
      </c>
      <c r="H20" s="24">
        <v>715463</v>
      </c>
      <c r="I20" s="24">
        <v>532840</v>
      </c>
      <c r="J20" s="24">
        <v>702305</v>
      </c>
      <c r="K20" s="24"/>
      <c r="L20" s="24"/>
      <c r="M20" s="24"/>
      <c r="N20" s="24">
        <f t="shared" si="1"/>
        <v>5584419</v>
      </c>
    </row>
    <row r="21" spans="1:14" ht="19.5" customHeight="1" x14ac:dyDescent="0.25">
      <c r="A21" s="32" t="s">
        <v>13</v>
      </c>
      <c r="B21" s="24">
        <v>62907</v>
      </c>
      <c r="C21" s="24">
        <v>344012</v>
      </c>
      <c r="D21" s="24">
        <v>62907</v>
      </c>
      <c r="E21" s="24">
        <v>261235</v>
      </c>
      <c r="F21" s="24">
        <v>0</v>
      </c>
      <c r="G21" s="24">
        <v>434886</v>
      </c>
      <c r="H21" s="24">
        <v>137638</v>
      </c>
      <c r="I21" s="24">
        <v>99029</v>
      </c>
      <c r="J21" s="24">
        <v>99618</v>
      </c>
      <c r="K21" s="24"/>
      <c r="L21" s="24"/>
      <c r="M21" s="24"/>
      <c r="N21" s="24">
        <f t="shared" si="1"/>
        <v>1502232</v>
      </c>
    </row>
    <row r="22" spans="1:14" ht="30" customHeight="1" x14ac:dyDescent="0.25">
      <c r="A22" s="35" t="s">
        <v>14</v>
      </c>
      <c r="B22" s="24">
        <v>42119</v>
      </c>
      <c r="C22" s="24">
        <v>1421997</v>
      </c>
      <c r="D22" s="24">
        <v>510230</v>
      </c>
      <c r="E22" s="24">
        <v>232920</v>
      </c>
      <c r="F22" s="24">
        <v>147999</v>
      </c>
      <c r="G22" s="24">
        <v>194892</v>
      </c>
      <c r="H22" s="24">
        <v>142040</v>
      </c>
      <c r="I22" s="24">
        <v>327618</v>
      </c>
      <c r="J22" s="24">
        <v>504399</v>
      </c>
      <c r="K22" s="24"/>
      <c r="L22" s="24"/>
      <c r="M22" s="24"/>
      <c r="N22" s="24">
        <f t="shared" si="1"/>
        <v>3524214</v>
      </c>
    </row>
    <row r="23" spans="1:14" ht="30" x14ac:dyDescent="0.25">
      <c r="A23" s="35" t="s">
        <v>15</v>
      </c>
      <c r="B23" s="24">
        <v>908165</v>
      </c>
      <c r="C23" s="24">
        <v>505796</v>
      </c>
      <c r="D23" s="24">
        <v>1333829</v>
      </c>
      <c r="E23" s="24">
        <v>1101129</v>
      </c>
      <c r="F23" s="24">
        <v>738824</v>
      </c>
      <c r="G23" s="24">
        <v>181435</v>
      </c>
      <c r="H23" s="24">
        <v>1448609</v>
      </c>
      <c r="I23" s="24">
        <v>814762</v>
      </c>
      <c r="J23" s="24">
        <v>694594</v>
      </c>
      <c r="K23" s="24"/>
      <c r="L23" s="24"/>
      <c r="M23" s="24"/>
      <c r="N23" s="24">
        <f t="shared" si="1"/>
        <v>7727143</v>
      </c>
    </row>
    <row r="24" spans="1:14" x14ac:dyDescent="0.25">
      <c r="A24" s="32" t="s">
        <v>16</v>
      </c>
      <c r="B24" s="24"/>
      <c r="C24" s="24"/>
      <c r="D24" s="24"/>
      <c r="E24" s="24"/>
      <c r="F24" s="24"/>
      <c r="G24" s="24"/>
      <c r="H24" s="24"/>
      <c r="I24" s="24"/>
      <c r="J24" s="24">
        <v>84361</v>
      </c>
      <c r="K24" s="24"/>
      <c r="L24" s="24"/>
      <c r="M24" s="24"/>
      <c r="N24" s="24">
        <f t="shared" si="1"/>
        <v>84361</v>
      </c>
    </row>
    <row r="25" spans="1:14" ht="19.5" customHeight="1" x14ac:dyDescent="0.25">
      <c r="A25" s="28" t="s">
        <v>17</v>
      </c>
      <c r="B25" s="23">
        <f>+B26+B27+B28+B29+B30+B31+B32+B33+B34</f>
        <v>1612988</v>
      </c>
      <c r="C25" s="23">
        <f t="shared" ref="C25:H25" si="4">+C26+C27+C28+C29+C30+C31+C32+C33+C34</f>
        <v>5941929</v>
      </c>
      <c r="D25" s="23">
        <f t="shared" si="4"/>
        <v>6152609</v>
      </c>
      <c r="E25" s="23">
        <f t="shared" si="4"/>
        <v>3129134</v>
      </c>
      <c r="F25" s="23">
        <f t="shared" si="4"/>
        <v>3439422</v>
      </c>
      <c r="G25" s="23">
        <f t="shared" si="4"/>
        <v>4217601</v>
      </c>
      <c r="H25" s="23">
        <f t="shared" si="4"/>
        <v>5063559</v>
      </c>
      <c r="I25" s="23">
        <f t="shared" ref="I25:J25" si="5">+I26+I27+I28+I29+I30+I31+I32+I33+I34</f>
        <v>2543376</v>
      </c>
      <c r="J25" s="23">
        <f t="shared" si="5"/>
        <v>3853848</v>
      </c>
      <c r="K25" s="24"/>
      <c r="L25" s="24"/>
      <c r="M25" s="24"/>
      <c r="N25" s="23">
        <f t="shared" si="1"/>
        <v>35954466</v>
      </c>
    </row>
    <row r="26" spans="1:14" ht="30" customHeight="1" x14ac:dyDescent="0.25">
      <c r="A26" s="35" t="s">
        <v>18</v>
      </c>
      <c r="B26" s="24">
        <v>156937</v>
      </c>
      <c r="C26" s="24">
        <v>177783</v>
      </c>
      <c r="D26" s="24">
        <v>296530</v>
      </c>
      <c r="E26" s="24">
        <v>217925</v>
      </c>
      <c r="F26" s="24">
        <v>122105</v>
      </c>
      <c r="G26" s="24">
        <v>92862</v>
      </c>
      <c r="H26" s="24">
        <v>125564</v>
      </c>
      <c r="I26" s="24">
        <v>39159</v>
      </c>
      <c r="J26" s="24">
        <v>286932</v>
      </c>
      <c r="K26" s="24"/>
      <c r="L26" s="24"/>
      <c r="M26" s="24"/>
      <c r="N26" s="24">
        <f t="shared" si="1"/>
        <v>1515797</v>
      </c>
    </row>
    <row r="27" spans="1:14" x14ac:dyDescent="0.25">
      <c r="A27" s="32" t="s">
        <v>19</v>
      </c>
      <c r="B27" s="24">
        <v>10826</v>
      </c>
      <c r="C27" s="24">
        <v>92986</v>
      </c>
      <c r="D27" s="24">
        <v>184913</v>
      </c>
      <c r="E27" s="24">
        <v>263543</v>
      </c>
      <c r="F27" s="24">
        <v>84965</v>
      </c>
      <c r="G27" s="24">
        <v>13215</v>
      </c>
      <c r="H27" s="24">
        <v>150</v>
      </c>
      <c r="I27" s="24">
        <v>25924</v>
      </c>
      <c r="J27" s="24">
        <v>171067</v>
      </c>
      <c r="K27" s="24"/>
      <c r="L27" s="24"/>
      <c r="M27" s="24"/>
      <c r="N27" s="24">
        <f t="shared" si="1"/>
        <v>847589</v>
      </c>
    </row>
    <row r="28" spans="1:14" ht="30" x14ac:dyDescent="0.25">
      <c r="A28" s="32" t="s">
        <v>20</v>
      </c>
      <c r="B28" s="24">
        <v>352049</v>
      </c>
      <c r="C28" s="24">
        <v>320272</v>
      </c>
      <c r="D28" s="24">
        <v>189007</v>
      </c>
      <c r="E28" s="24">
        <v>91286</v>
      </c>
      <c r="F28" s="24">
        <v>86690</v>
      </c>
      <c r="G28" s="24">
        <v>156500</v>
      </c>
      <c r="H28" s="24">
        <v>19297</v>
      </c>
      <c r="I28" s="24">
        <v>7113</v>
      </c>
      <c r="J28" s="24">
        <v>301718</v>
      </c>
      <c r="K28" s="24"/>
      <c r="L28" s="24"/>
      <c r="M28" s="24"/>
      <c r="N28" s="24">
        <f t="shared" si="1"/>
        <v>1523932</v>
      </c>
    </row>
    <row r="29" spans="1:14" x14ac:dyDescent="0.25">
      <c r="A29" s="32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/>
      <c r="L29" s="24"/>
      <c r="M29" s="24"/>
      <c r="N29" s="24">
        <f t="shared" si="1"/>
        <v>0</v>
      </c>
    </row>
    <row r="30" spans="1:14" ht="30" x14ac:dyDescent="0.25">
      <c r="A30" s="32" t="s">
        <v>22</v>
      </c>
      <c r="B30" s="24">
        <v>36217</v>
      </c>
      <c r="C30" s="24">
        <v>232255</v>
      </c>
      <c r="D30" s="24">
        <v>355695</v>
      </c>
      <c r="E30" s="24">
        <v>149888</v>
      </c>
      <c r="F30" s="24">
        <v>469795</v>
      </c>
      <c r="G30" s="24">
        <v>160281</v>
      </c>
      <c r="H30" s="24">
        <v>747311</v>
      </c>
      <c r="I30" s="24">
        <v>127661</v>
      </c>
      <c r="J30" s="24">
        <v>161841</v>
      </c>
      <c r="K30" s="24"/>
      <c r="L30" s="24"/>
      <c r="M30" s="24"/>
      <c r="N30" s="24">
        <f t="shared" si="1"/>
        <v>2440944</v>
      </c>
    </row>
    <row r="31" spans="1:14" ht="30" customHeight="1" x14ac:dyDescent="0.25">
      <c r="A31" s="32" t="s">
        <v>23</v>
      </c>
      <c r="B31" s="24">
        <v>253843</v>
      </c>
      <c r="C31" s="24">
        <v>613461</v>
      </c>
      <c r="D31" s="24">
        <v>813518</v>
      </c>
      <c r="E31" s="24">
        <v>375201</v>
      </c>
      <c r="F31" s="24">
        <v>189450</v>
      </c>
      <c r="G31" s="24">
        <v>287759</v>
      </c>
      <c r="H31" s="24">
        <v>475029</v>
      </c>
      <c r="I31" s="24">
        <v>371018</v>
      </c>
      <c r="J31" s="24">
        <v>505781</v>
      </c>
      <c r="K31" s="24"/>
      <c r="L31" s="24"/>
      <c r="M31" s="24"/>
      <c r="N31" s="24">
        <f t="shared" si="1"/>
        <v>3885060</v>
      </c>
    </row>
    <row r="32" spans="1:14" ht="30" customHeight="1" x14ac:dyDescent="0.25">
      <c r="A32" s="32" t="s">
        <v>24</v>
      </c>
      <c r="B32" s="24">
        <v>664659</v>
      </c>
      <c r="C32" s="24">
        <v>2804542</v>
      </c>
      <c r="D32" s="24">
        <v>2918941</v>
      </c>
      <c r="E32" s="24">
        <v>1812798</v>
      </c>
      <c r="F32" s="24">
        <v>2171706</v>
      </c>
      <c r="G32" s="24">
        <v>2680025</v>
      </c>
      <c r="H32" s="24">
        <v>3442379</v>
      </c>
      <c r="I32" s="24">
        <v>1678847</v>
      </c>
      <c r="J32" s="24">
        <v>1985400</v>
      </c>
      <c r="K32" s="24"/>
      <c r="L32" s="24"/>
      <c r="M32" s="24"/>
      <c r="N32" s="24">
        <f t="shared" si="1"/>
        <v>20159297</v>
      </c>
    </row>
    <row r="33" spans="1:14" ht="30" customHeight="1" x14ac:dyDescent="0.25">
      <c r="A33" s="32" t="s">
        <v>25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/>
      <c r="L33" s="24"/>
      <c r="M33" s="24"/>
      <c r="N33" s="24">
        <f t="shared" si="1"/>
        <v>0</v>
      </c>
    </row>
    <row r="34" spans="1:14" ht="20.25" customHeight="1" x14ac:dyDescent="0.25">
      <c r="A34" s="32" t="s">
        <v>26</v>
      </c>
      <c r="B34" s="24">
        <v>138457</v>
      </c>
      <c r="C34" s="24">
        <v>1700630</v>
      </c>
      <c r="D34" s="24">
        <v>1394005</v>
      </c>
      <c r="E34" s="24">
        <v>218493</v>
      </c>
      <c r="F34" s="24">
        <v>314711</v>
      </c>
      <c r="G34" s="24">
        <v>826959</v>
      </c>
      <c r="H34" s="24">
        <v>253829</v>
      </c>
      <c r="I34" s="24">
        <v>293654</v>
      </c>
      <c r="J34" s="24">
        <v>441109</v>
      </c>
      <c r="K34" s="24"/>
      <c r="L34" s="24"/>
      <c r="M34" s="24"/>
      <c r="N34" s="24">
        <f t="shared" si="1"/>
        <v>5581847</v>
      </c>
    </row>
    <row r="35" spans="1:14" ht="20.25" customHeight="1" x14ac:dyDescent="0.25">
      <c r="A35" s="28" t="s">
        <v>27</v>
      </c>
      <c r="B35" s="23">
        <f>+B36</f>
        <v>400231</v>
      </c>
      <c r="C35" s="23">
        <f t="shared" ref="C35:J35" si="6">+C36</f>
        <v>823809</v>
      </c>
      <c r="D35" s="23">
        <f t="shared" si="6"/>
        <v>615331</v>
      </c>
      <c r="E35" s="23">
        <f t="shared" si="6"/>
        <v>255581</v>
      </c>
      <c r="F35" s="23">
        <f t="shared" si="6"/>
        <v>314944</v>
      </c>
      <c r="G35" s="23">
        <f t="shared" si="6"/>
        <v>176011</v>
      </c>
      <c r="H35" s="23">
        <f t="shared" si="6"/>
        <v>404445</v>
      </c>
      <c r="I35" s="23">
        <f t="shared" si="6"/>
        <v>356722</v>
      </c>
      <c r="J35" s="23">
        <f t="shared" si="6"/>
        <v>493854</v>
      </c>
      <c r="K35" s="24"/>
      <c r="L35" s="24"/>
      <c r="M35" s="24"/>
      <c r="N35" s="23">
        <f t="shared" si="1"/>
        <v>3840928</v>
      </c>
    </row>
    <row r="36" spans="1:14" ht="30" customHeight="1" x14ac:dyDescent="0.25">
      <c r="A36" s="32" t="s">
        <v>28</v>
      </c>
      <c r="B36" s="24">
        <v>400231</v>
      </c>
      <c r="C36" s="24">
        <v>823809</v>
      </c>
      <c r="D36" s="24">
        <v>615331</v>
      </c>
      <c r="E36" s="24">
        <v>255581</v>
      </c>
      <c r="F36" s="24">
        <v>314944</v>
      </c>
      <c r="G36" s="24">
        <v>176011</v>
      </c>
      <c r="H36" s="24">
        <v>404445</v>
      </c>
      <c r="I36" s="24">
        <v>356722</v>
      </c>
      <c r="J36" s="24">
        <v>493854</v>
      </c>
      <c r="K36" s="24"/>
      <c r="L36" s="24"/>
      <c r="M36" s="24"/>
      <c r="N36" s="24">
        <f t="shared" si="1"/>
        <v>3840928</v>
      </c>
    </row>
    <row r="37" spans="1:14" ht="30" customHeight="1" x14ac:dyDescent="0.25">
      <c r="A37" s="32" t="s">
        <v>29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>
        <f t="shared" si="1"/>
        <v>0</v>
      </c>
    </row>
    <row r="38" spans="1:14" ht="30" customHeight="1" x14ac:dyDescent="0.25">
      <c r="A38" s="32" t="s">
        <v>30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>
        <f t="shared" si="1"/>
        <v>0</v>
      </c>
    </row>
    <row r="39" spans="1:14" ht="30" customHeight="1" x14ac:dyDescent="0.25">
      <c r="A39" s="32" t="s">
        <v>31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>
        <f t="shared" si="1"/>
        <v>0</v>
      </c>
    </row>
    <row r="40" spans="1:14" ht="30" customHeight="1" x14ac:dyDescent="0.25">
      <c r="A40" s="32" t="s">
        <v>32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>
        <f t="shared" si="1"/>
        <v>0</v>
      </c>
    </row>
    <row r="41" spans="1:14" ht="19.5" customHeight="1" x14ac:dyDescent="0.25">
      <c r="A41" s="32" t="s">
        <v>33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>
        <f t="shared" si="1"/>
        <v>0</v>
      </c>
    </row>
    <row r="42" spans="1:14" ht="30" customHeight="1" x14ac:dyDescent="0.25">
      <c r="A42" s="32" t="s">
        <v>34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>
        <f t="shared" si="1"/>
        <v>0</v>
      </c>
    </row>
    <row r="43" spans="1:14" ht="30" customHeight="1" x14ac:dyDescent="0.25">
      <c r="A43" s="32" t="s">
        <v>35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>
        <f t="shared" si="1"/>
        <v>0</v>
      </c>
    </row>
    <row r="44" spans="1:14" ht="30" customHeight="1" x14ac:dyDescent="0.25">
      <c r="A44" s="28" t="s">
        <v>36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>
        <f t="shared" si="1"/>
        <v>0</v>
      </c>
    </row>
    <row r="45" spans="1:14" ht="30" customHeight="1" x14ac:dyDescent="0.25">
      <c r="A45" s="32" t="s">
        <v>37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>
        <f t="shared" si="1"/>
        <v>0</v>
      </c>
    </row>
    <row r="46" spans="1:14" ht="30" customHeight="1" x14ac:dyDescent="0.25">
      <c r="A46" s="32" t="s">
        <v>38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>
        <f t="shared" si="1"/>
        <v>0</v>
      </c>
    </row>
    <row r="47" spans="1:14" ht="30" customHeight="1" x14ac:dyDescent="0.25">
      <c r="A47" s="32" t="s">
        <v>39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>
        <f t="shared" si="1"/>
        <v>0</v>
      </c>
    </row>
    <row r="48" spans="1:14" ht="30" customHeight="1" x14ac:dyDescent="0.25">
      <c r="A48" s="32" t="s">
        <v>40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>
        <f t="shared" si="1"/>
        <v>0</v>
      </c>
    </row>
    <row r="49" spans="1:14" ht="30" customHeight="1" x14ac:dyDescent="0.25">
      <c r="A49" s="32" t="s">
        <v>41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>
        <f t="shared" si="1"/>
        <v>0</v>
      </c>
    </row>
    <row r="50" spans="1:14" ht="30" customHeight="1" x14ac:dyDescent="0.25">
      <c r="A50" s="32" t="s">
        <v>42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>
        <f t="shared" si="1"/>
        <v>0</v>
      </c>
    </row>
    <row r="51" spans="1:14" ht="30" customHeight="1" x14ac:dyDescent="0.25">
      <c r="A51" s="28" t="s">
        <v>43</v>
      </c>
      <c r="B51" s="23">
        <f>+B52+B53+B54+B55+B56+B57+B58+B59+B60</f>
        <v>168528</v>
      </c>
      <c r="C51" s="23">
        <f t="shared" ref="C51:H51" si="7">+C52+C53+C54+C55+C56+C57+C58+C59+C60</f>
        <v>895663</v>
      </c>
      <c r="D51" s="23">
        <f t="shared" si="7"/>
        <v>1237614</v>
      </c>
      <c r="E51" s="23">
        <f t="shared" si="7"/>
        <v>655181</v>
      </c>
      <c r="F51" s="23">
        <f t="shared" si="7"/>
        <v>193199</v>
      </c>
      <c r="G51" s="23">
        <f t="shared" si="7"/>
        <v>489727</v>
      </c>
      <c r="H51" s="23">
        <f t="shared" si="7"/>
        <v>1121544</v>
      </c>
      <c r="I51" s="23">
        <f t="shared" ref="I51:J51" si="8">+I52+I53+I54+I55+I56+I57+I58+I59+I60</f>
        <v>150667</v>
      </c>
      <c r="J51" s="23">
        <f t="shared" si="8"/>
        <v>1242683</v>
      </c>
      <c r="K51" s="24"/>
      <c r="L51" s="24"/>
      <c r="M51" s="24"/>
      <c r="N51" s="23">
        <f t="shared" si="1"/>
        <v>6154806</v>
      </c>
    </row>
    <row r="52" spans="1:14" ht="30" customHeight="1" x14ac:dyDescent="0.25">
      <c r="A52" s="32" t="s">
        <v>44</v>
      </c>
      <c r="B52" s="24">
        <v>108144</v>
      </c>
      <c r="C52" s="24">
        <v>768353</v>
      </c>
      <c r="D52" s="24">
        <v>807264</v>
      </c>
      <c r="E52" s="24">
        <v>213880</v>
      </c>
      <c r="F52" s="24">
        <v>193199</v>
      </c>
      <c r="G52" s="24">
        <v>156377</v>
      </c>
      <c r="H52" s="24">
        <v>68146</v>
      </c>
      <c r="I52" s="24">
        <v>74823</v>
      </c>
      <c r="J52" s="24">
        <v>352318</v>
      </c>
      <c r="K52" s="24"/>
      <c r="L52" s="24"/>
      <c r="M52" s="24"/>
      <c r="N52" s="24">
        <f t="shared" si="1"/>
        <v>2742504</v>
      </c>
    </row>
    <row r="53" spans="1:14" ht="30" customHeight="1" x14ac:dyDescent="0.25">
      <c r="A53" s="32" t="s">
        <v>45</v>
      </c>
      <c r="B53" s="24">
        <v>0</v>
      </c>
      <c r="C53" s="24">
        <v>36294</v>
      </c>
      <c r="D53" s="24">
        <v>10400</v>
      </c>
      <c r="E53" s="24">
        <v>0</v>
      </c>
      <c r="F53" s="24">
        <v>0</v>
      </c>
      <c r="G53" s="24">
        <v>0</v>
      </c>
      <c r="H53" s="24">
        <v>0</v>
      </c>
      <c r="I53" s="24">
        <v>75844</v>
      </c>
      <c r="J53" s="24"/>
      <c r="K53" s="24"/>
      <c r="L53" s="24"/>
      <c r="M53" s="24"/>
      <c r="N53" s="24">
        <f t="shared" si="1"/>
        <v>122538</v>
      </c>
    </row>
    <row r="54" spans="1:14" ht="30" customHeight="1" x14ac:dyDescent="0.25">
      <c r="A54" s="32" t="s">
        <v>46</v>
      </c>
      <c r="B54" s="24">
        <v>0</v>
      </c>
      <c r="C54" s="24">
        <v>0</v>
      </c>
      <c r="D54" s="24">
        <v>308602</v>
      </c>
      <c r="E54" s="24">
        <v>7087</v>
      </c>
      <c r="F54" s="24">
        <v>0</v>
      </c>
      <c r="G54" s="24">
        <v>0</v>
      </c>
      <c r="H54" s="24">
        <v>0</v>
      </c>
      <c r="I54" s="24"/>
      <c r="J54" s="24"/>
      <c r="K54" s="24"/>
      <c r="L54" s="24"/>
      <c r="M54" s="24"/>
      <c r="N54" s="24">
        <f t="shared" si="1"/>
        <v>315689</v>
      </c>
    </row>
    <row r="55" spans="1:14" ht="30" customHeight="1" x14ac:dyDescent="0.25">
      <c r="A55" s="32" t="s">
        <v>47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333350</v>
      </c>
      <c r="H55" s="24">
        <v>147250</v>
      </c>
      <c r="I55" s="24"/>
      <c r="J55" s="24"/>
      <c r="K55" s="24"/>
      <c r="L55" s="24"/>
      <c r="M55" s="24"/>
      <c r="N55" s="24">
        <f t="shared" si="1"/>
        <v>480600</v>
      </c>
    </row>
    <row r="56" spans="1:14" ht="30" customHeight="1" x14ac:dyDescent="0.25">
      <c r="A56" s="32" t="s">
        <v>48</v>
      </c>
      <c r="B56" s="24">
        <v>27134</v>
      </c>
      <c r="C56" s="24">
        <v>91016</v>
      </c>
      <c r="D56" s="24">
        <v>111348</v>
      </c>
      <c r="E56" s="24">
        <v>434214</v>
      </c>
      <c r="F56" s="24">
        <v>0</v>
      </c>
      <c r="G56" s="24">
        <v>0</v>
      </c>
      <c r="H56" s="24">
        <v>906148</v>
      </c>
      <c r="I56" s="24"/>
      <c r="J56" s="24">
        <v>882455</v>
      </c>
      <c r="K56" s="24"/>
      <c r="L56" s="24"/>
      <c r="M56" s="24"/>
      <c r="N56" s="24">
        <f t="shared" si="1"/>
        <v>2452315</v>
      </c>
    </row>
    <row r="57" spans="1:14" ht="19.5" customHeight="1" x14ac:dyDescent="0.25">
      <c r="A57" s="32" t="s">
        <v>49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/>
      <c r="J57" s="24">
        <v>7910</v>
      </c>
      <c r="K57" s="24"/>
      <c r="L57" s="24"/>
      <c r="M57" s="24"/>
      <c r="N57" s="24">
        <f t="shared" si="1"/>
        <v>7910</v>
      </c>
    </row>
    <row r="58" spans="1:14" ht="19.5" customHeight="1" x14ac:dyDescent="0.25">
      <c r="A58" s="32" t="s">
        <v>50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/>
      <c r="J58" s="24"/>
      <c r="K58" s="24"/>
      <c r="L58" s="24"/>
      <c r="M58" s="24"/>
      <c r="N58" s="24">
        <f t="shared" si="1"/>
        <v>0</v>
      </c>
    </row>
    <row r="59" spans="1:14" ht="19.5" customHeight="1" x14ac:dyDescent="0.25">
      <c r="A59" s="32" t="s">
        <v>51</v>
      </c>
      <c r="B59" s="24">
        <v>33250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/>
      <c r="J59" s="24"/>
      <c r="K59" s="24"/>
      <c r="L59" s="24"/>
      <c r="M59" s="24"/>
      <c r="N59" s="24">
        <f t="shared" si="1"/>
        <v>33250</v>
      </c>
    </row>
    <row r="60" spans="1:14" ht="30" customHeight="1" x14ac:dyDescent="0.25">
      <c r="A60" s="32" t="s">
        <v>52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/>
      <c r="J60" s="24"/>
      <c r="K60" s="24"/>
      <c r="L60" s="24"/>
      <c r="M60" s="24"/>
      <c r="N60" s="24">
        <f t="shared" si="1"/>
        <v>0</v>
      </c>
    </row>
    <row r="61" spans="1:14" ht="19.5" customHeight="1" x14ac:dyDescent="0.25">
      <c r="A61" s="28" t="s">
        <v>53</v>
      </c>
      <c r="B61" s="23">
        <f>+B62+B63</f>
        <v>1454813</v>
      </c>
      <c r="C61" s="23">
        <f t="shared" ref="C61:H61" si="9">+C62+C63</f>
        <v>1635837</v>
      </c>
      <c r="D61" s="23">
        <f t="shared" si="9"/>
        <v>1342044</v>
      </c>
      <c r="E61" s="23">
        <f t="shared" si="9"/>
        <v>0</v>
      </c>
      <c r="F61" s="23">
        <f t="shared" si="9"/>
        <v>1668847</v>
      </c>
      <c r="G61" s="23">
        <f t="shared" si="9"/>
        <v>1262907</v>
      </c>
      <c r="H61" s="23">
        <f t="shared" si="9"/>
        <v>521910</v>
      </c>
      <c r="I61" s="23">
        <f t="shared" ref="I61:J61" si="10">+I62+I63</f>
        <v>3340717</v>
      </c>
      <c r="J61" s="23">
        <f t="shared" si="10"/>
        <v>1217453</v>
      </c>
      <c r="K61" s="24"/>
      <c r="L61" s="24"/>
      <c r="M61" s="24"/>
      <c r="N61" s="23">
        <f t="shared" si="1"/>
        <v>12444528</v>
      </c>
    </row>
    <row r="62" spans="1:14" ht="19.5" customHeight="1" x14ac:dyDescent="0.25">
      <c r="A62" s="32" t="s">
        <v>54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>
        <f t="shared" si="1"/>
        <v>0</v>
      </c>
    </row>
    <row r="63" spans="1:14" ht="19.5" customHeight="1" x14ac:dyDescent="0.25">
      <c r="A63" s="32" t="s">
        <v>55</v>
      </c>
      <c r="B63" s="24">
        <v>1454813</v>
      </c>
      <c r="C63" s="24">
        <v>1635837</v>
      </c>
      <c r="D63" s="24">
        <v>1342044</v>
      </c>
      <c r="E63" s="24">
        <v>0</v>
      </c>
      <c r="F63" s="24">
        <v>1668847</v>
      </c>
      <c r="G63" s="24">
        <v>1262907</v>
      </c>
      <c r="H63" s="24">
        <v>521910</v>
      </c>
      <c r="I63" s="24">
        <v>3340717</v>
      </c>
      <c r="J63" s="24">
        <v>1217453</v>
      </c>
      <c r="K63" s="24"/>
      <c r="L63" s="24"/>
      <c r="M63" s="24"/>
      <c r="N63" s="24">
        <f t="shared" si="1"/>
        <v>12444528</v>
      </c>
    </row>
    <row r="64" spans="1:14" ht="30" customHeight="1" x14ac:dyDescent="0.25">
      <c r="A64" s="32" t="s">
        <v>56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>
        <f t="shared" si="1"/>
        <v>0</v>
      </c>
    </row>
    <row r="65" spans="1:14" ht="30" customHeight="1" x14ac:dyDescent="0.25">
      <c r="A65" s="32" t="s">
        <v>57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>
        <f t="shared" si="1"/>
        <v>0</v>
      </c>
    </row>
    <row r="66" spans="1:14" ht="30" customHeight="1" x14ac:dyDescent="0.25">
      <c r="A66" s="28" t="s">
        <v>58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>
        <f t="shared" si="1"/>
        <v>0</v>
      </c>
    </row>
    <row r="67" spans="1:14" ht="30" customHeight="1" x14ac:dyDescent="0.25">
      <c r="A67" s="32" t="s">
        <v>59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>
        <f t="shared" si="1"/>
        <v>0</v>
      </c>
    </row>
    <row r="68" spans="1:14" ht="30" customHeight="1" x14ac:dyDescent="0.25">
      <c r="A68" s="32" t="s">
        <v>60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>
        <f t="shared" si="1"/>
        <v>0</v>
      </c>
    </row>
    <row r="69" spans="1:14" ht="18" customHeight="1" x14ac:dyDescent="0.25">
      <c r="A69" s="28" t="s">
        <v>61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>
        <f t="shared" si="1"/>
        <v>0</v>
      </c>
    </row>
    <row r="70" spans="1:14" x14ac:dyDescent="0.25">
      <c r="A70" s="32" t="s">
        <v>62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>
        <f t="shared" si="1"/>
        <v>0</v>
      </c>
    </row>
    <row r="71" spans="1:14" x14ac:dyDescent="0.25">
      <c r="A71" s="32" t="s">
        <v>63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>
        <f t="shared" si="1"/>
        <v>0</v>
      </c>
    </row>
    <row r="72" spans="1:14" ht="30" customHeight="1" x14ac:dyDescent="0.25">
      <c r="A72" s="32" t="s">
        <v>64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>
        <f t="shared" si="1"/>
        <v>0</v>
      </c>
    </row>
    <row r="73" spans="1:14" ht="30" customHeight="1" x14ac:dyDescent="0.25">
      <c r="A73" s="29" t="s">
        <v>67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4">
        <f t="shared" si="1"/>
        <v>0</v>
      </c>
    </row>
    <row r="74" spans="1:14" ht="30" customHeight="1" x14ac:dyDescent="0.25">
      <c r="A74" s="28" t="s">
        <v>68</v>
      </c>
      <c r="B74" s="23">
        <f>+B75</f>
        <v>1015596</v>
      </c>
      <c r="C74" s="23">
        <f t="shared" ref="C74:J74" si="11">+C75</f>
        <v>748852</v>
      </c>
      <c r="D74" s="23">
        <f t="shared" si="11"/>
        <v>1218586</v>
      </c>
      <c r="E74" s="23">
        <f t="shared" si="11"/>
        <v>1242271</v>
      </c>
      <c r="F74" s="23">
        <f t="shared" si="11"/>
        <v>887452</v>
      </c>
      <c r="G74" s="23">
        <f t="shared" si="11"/>
        <v>909077</v>
      </c>
      <c r="H74" s="23">
        <f t="shared" si="11"/>
        <v>1813090</v>
      </c>
      <c r="I74" s="23">
        <f t="shared" si="11"/>
        <v>996768</v>
      </c>
      <c r="J74" s="23">
        <f t="shared" si="11"/>
        <v>956495</v>
      </c>
      <c r="K74" s="24"/>
      <c r="L74" s="24"/>
      <c r="M74" s="24"/>
      <c r="N74" s="23">
        <f t="shared" ref="N74:N81" si="12">SUM(B74:M74)</f>
        <v>9788187</v>
      </c>
    </row>
    <row r="75" spans="1:14" ht="30" customHeight="1" x14ac:dyDescent="0.25">
      <c r="A75" s="32" t="s">
        <v>69</v>
      </c>
      <c r="B75" s="24">
        <v>1015596</v>
      </c>
      <c r="C75" s="24">
        <v>748852</v>
      </c>
      <c r="D75" s="24">
        <v>1218586</v>
      </c>
      <c r="E75" s="24">
        <v>1242271</v>
      </c>
      <c r="F75" s="24">
        <v>887452</v>
      </c>
      <c r="G75" s="24">
        <v>909077</v>
      </c>
      <c r="H75" s="24">
        <v>1813090</v>
      </c>
      <c r="I75" s="24">
        <v>996768</v>
      </c>
      <c r="J75" s="24">
        <v>956495</v>
      </c>
      <c r="K75" s="24"/>
      <c r="L75" s="24"/>
      <c r="M75" s="24"/>
      <c r="N75" s="24">
        <f t="shared" si="12"/>
        <v>9788187</v>
      </c>
    </row>
    <row r="76" spans="1:14" ht="30" customHeight="1" x14ac:dyDescent="0.25">
      <c r="A76" s="32" t="s">
        <v>70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>
        <f t="shared" si="12"/>
        <v>0</v>
      </c>
    </row>
    <row r="77" spans="1:14" x14ac:dyDescent="0.25">
      <c r="A77" s="28" t="s">
        <v>71</v>
      </c>
      <c r="B77" s="23">
        <f>+B78</f>
        <v>1896955</v>
      </c>
      <c r="C77" s="23">
        <f t="shared" ref="C77:J77" si="13">+C78</f>
        <v>2023535</v>
      </c>
      <c r="D77" s="23">
        <f t="shared" si="13"/>
        <v>4305292</v>
      </c>
      <c r="E77" s="23">
        <f t="shared" si="13"/>
        <v>2214001</v>
      </c>
      <c r="F77" s="23">
        <f t="shared" si="13"/>
        <v>0</v>
      </c>
      <c r="G77" s="23">
        <f t="shared" si="13"/>
        <v>2218937</v>
      </c>
      <c r="H77" s="23">
        <f t="shared" si="13"/>
        <v>2196428</v>
      </c>
      <c r="I77" s="23">
        <f t="shared" si="13"/>
        <v>2345997</v>
      </c>
      <c r="J77" s="23">
        <f t="shared" si="13"/>
        <v>2427338</v>
      </c>
      <c r="K77" s="24"/>
      <c r="L77" s="24"/>
      <c r="M77" s="24"/>
      <c r="N77" s="23">
        <f t="shared" si="12"/>
        <v>19628483</v>
      </c>
    </row>
    <row r="78" spans="1:14" x14ac:dyDescent="0.25">
      <c r="A78" s="32" t="s">
        <v>72</v>
      </c>
      <c r="B78" s="24">
        <v>1896955</v>
      </c>
      <c r="C78" s="24">
        <v>2023535</v>
      </c>
      <c r="D78" s="24">
        <v>4305292</v>
      </c>
      <c r="E78" s="24">
        <v>2214001</v>
      </c>
      <c r="F78" s="24">
        <v>0</v>
      </c>
      <c r="G78" s="24">
        <v>2218937</v>
      </c>
      <c r="H78" s="24">
        <v>2196428</v>
      </c>
      <c r="I78" s="24">
        <v>2345997</v>
      </c>
      <c r="J78" s="24">
        <v>2427338</v>
      </c>
      <c r="K78" s="24"/>
      <c r="L78" s="24"/>
      <c r="M78" s="24"/>
      <c r="N78" s="24">
        <f t="shared" si="12"/>
        <v>19628483</v>
      </c>
    </row>
    <row r="79" spans="1:14" x14ac:dyDescent="0.25">
      <c r="A79" s="32" t="s">
        <v>73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>
        <f t="shared" si="12"/>
        <v>0</v>
      </c>
    </row>
    <row r="80" spans="1:14" x14ac:dyDescent="0.25">
      <c r="A80" s="28" t="s">
        <v>74</v>
      </c>
      <c r="B80" s="24"/>
      <c r="C80" s="24"/>
      <c r="D80" s="23">
        <f>+D81</f>
        <v>6000</v>
      </c>
      <c r="E80" s="24"/>
      <c r="F80" s="24"/>
      <c r="G80" s="24"/>
      <c r="H80" s="24"/>
      <c r="I80" s="24"/>
      <c r="J80" s="24"/>
      <c r="K80" s="24"/>
      <c r="L80" s="24"/>
      <c r="M80" s="24"/>
      <c r="N80" s="24">
        <f t="shared" si="12"/>
        <v>6000</v>
      </c>
    </row>
    <row r="81" spans="1:14" ht="30" customHeight="1" x14ac:dyDescent="0.25">
      <c r="A81" s="32" t="s">
        <v>75</v>
      </c>
      <c r="B81" s="24"/>
      <c r="C81" s="24"/>
      <c r="D81" s="24">
        <v>6000</v>
      </c>
      <c r="E81" s="24"/>
      <c r="F81" s="24"/>
      <c r="G81" s="24"/>
      <c r="H81" s="24"/>
      <c r="I81" s="24"/>
      <c r="J81" s="24"/>
      <c r="K81" s="24"/>
      <c r="L81" s="24"/>
      <c r="M81" s="24"/>
      <c r="N81" s="24">
        <f t="shared" si="12"/>
        <v>6000</v>
      </c>
    </row>
    <row r="82" spans="1:14" ht="15.95" customHeight="1" x14ac:dyDescent="0.25">
      <c r="A82" s="5" t="s">
        <v>65</v>
      </c>
      <c r="B82" s="4">
        <f>SUM(B77,B74,B61,B51,B35,B25,B15,B9)</f>
        <v>19947171</v>
      </c>
      <c r="C82" s="4">
        <f t="shared" ref="C82:H82" si="14">SUM(C77,C74,C61,C51,C35,C25,C15,C9)</f>
        <v>28642141</v>
      </c>
      <c r="D82" s="4">
        <f>SUM(D77,D74,D61,D51,D35,D25,D15,D9)+D80</f>
        <v>32340842</v>
      </c>
      <c r="E82" s="4">
        <f t="shared" si="14"/>
        <v>23656693</v>
      </c>
      <c r="F82" s="4">
        <f t="shared" si="14"/>
        <v>23709830</v>
      </c>
      <c r="G82" s="4">
        <f t="shared" si="14"/>
        <v>27979138</v>
      </c>
      <c r="H82" s="4">
        <f t="shared" si="14"/>
        <v>44423922</v>
      </c>
      <c r="I82" s="4">
        <f t="shared" ref="I82:J82" si="15">SUM(I77,I74,I61,I51,I35,I25,I15,I9)</f>
        <v>27086301</v>
      </c>
      <c r="J82" s="4">
        <f t="shared" si="15"/>
        <v>44721224</v>
      </c>
      <c r="K82" s="4"/>
      <c r="L82" s="4"/>
      <c r="M82" s="4"/>
      <c r="N82" s="4">
        <f>SUM(B82:M82)</f>
        <v>272507262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Indhira Elizabeth Martinez Ramirez</cp:lastModifiedBy>
  <cp:lastPrinted>2021-10-12T14:30:58Z</cp:lastPrinted>
  <dcterms:created xsi:type="dcterms:W3CDTF">2021-07-29T18:58:50Z</dcterms:created>
  <dcterms:modified xsi:type="dcterms:W3CDTF">2022-04-22T16:45:36Z</dcterms:modified>
</cp:coreProperties>
</file>