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GORMACIONES PORTAL 2023\FEBRERO\"/>
    </mc:Choice>
  </mc:AlternateContent>
  <bookViews>
    <workbookView xWindow="0" yWindow="0" windowWidth="14370" windowHeight="7440" tabRatio="917"/>
  </bookViews>
  <sheets>
    <sheet name="ESF - Situación Financiera" sheetId="1" r:id="rId1"/>
    <sheet name="Hoja2" sheetId="30" r:id="rId2"/>
    <sheet name="Hoja1" sheetId="29" r:id="rId3"/>
    <sheet name=" ERF-Rendimiento Financiero" sheetId="6" state="hidden" r:id="rId4"/>
    <sheet name="ECANP-Cambio Patrimonio" sheetId="8" state="hidden" r:id="rId5"/>
    <sheet name="EFE-Flujo de Efectivo" sheetId="7" state="hidden" r:id="rId6"/>
    <sheet name="NOTAS" sheetId="28" state="hidden" r:id="rId7"/>
  </sheets>
  <definedNames>
    <definedName name="_xlnm._FilterDatabase" localSheetId="3" hidden="1">' ERF-Rendimiento Financiero'!$A$6:$H$31</definedName>
    <definedName name="_xlnm._FilterDatabase" localSheetId="4" hidden="1">'ECANP-Cambio Patrimonio'!$C$7:$O$24</definedName>
    <definedName name="_xlnm._FilterDatabase" localSheetId="5" hidden="1">'EFE-Flujo de Efectivo'!$A$6:$G$32</definedName>
    <definedName name="_xlnm._FilterDatabase" localSheetId="0" hidden="1">'ESF - Situación Financiera'!#REF!</definedName>
    <definedName name="_xlnm.Print_Area" localSheetId="3">' ERF-Rendimiento Financiero'!$A$1:$G$33</definedName>
    <definedName name="_xlnm.Print_Area" localSheetId="4">'ECANP-Cambio Patrimonio'!$B$2:$N$26</definedName>
    <definedName name="_xlnm.Print_Area" localSheetId="5">'EFE-Flujo de Efectivo'!$A$1:$F$32</definedName>
    <definedName name="_xlnm.Print_Area" localSheetId="0">'ESF - Situación Financiera'!$A$1:$F$49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8" l="1"/>
  <c r="M18" i="8"/>
  <c r="G18" i="28" l="1"/>
  <c r="G27" i="28"/>
  <c r="A3" i="7" l="1"/>
  <c r="D15" i="7" l="1"/>
  <c r="G128" i="28"/>
  <c r="G107" i="28"/>
  <c r="G85" i="28"/>
  <c r="G75" i="28"/>
  <c r="G65" i="28"/>
  <c r="G56" i="28"/>
  <c r="G51" i="28"/>
  <c r="F31" i="1"/>
  <c r="G144" i="28"/>
  <c r="G137" i="28" l="1"/>
  <c r="G123" i="28" l="1"/>
  <c r="G114" i="28"/>
  <c r="G101" i="28"/>
  <c r="G91" i="28"/>
  <c r="F15" i="1"/>
  <c r="G79" i="28"/>
  <c r="G46" i="28"/>
  <c r="M8" i="8" l="1"/>
  <c r="D18" i="1"/>
  <c r="A30" i="7" l="1"/>
  <c r="C23" i="8"/>
  <c r="A30" i="6"/>
  <c r="I29" i="1" l="1"/>
  <c r="B2" i="8" l="1"/>
  <c r="A1" i="6"/>
  <c r="H26" i="6" l="1"/>
  <c r="H25" i="6"/>
  <c r="H24" i="6"/>
  <c r="D23" i="7" l="1"/>
  <c r="I31" i="1" l="1"/>
  <c r="I30" i="1"/>
  <c r="I25" i="1"/>
  <c r="I17" i="1"/>
  <c r="H9" i="6" l="1"/>
  <c r="I16" i="1"/>
  <c r="I14" i="1"/>
  <c r="I26" i="1"/>
  <c r="I7" i="1"/>
  <c r="I24" i="1"/>
  <c r="H17" i="6"/>
  <c r="H14" i="6"/>
  <c r="I10" i="1"/>
  <c r="I6" i="1"/>
  <c r="I9" i="1"/>
  <c r="H8" i="6"/>
  <c r="H16" i="6"/>
  <c r="H10" i="6"/>
  <c r="H19" i="6"/>
  <c r="H15" i="6"/>
  <c r="H18" i="6"/>
  <c r="I8" i="1"/>
  <c r="F18" i="1"/>
  <c r="M17" i="8"/>
  <c r="M16" i="8"/>
  <c r="M15" i="8"/>
  <c r="I13" i="8"/>
  <c r="I20" i="8" s="1"/>
  <c r="G13" i="8"/>
  <c r="G20" i="8" s="1"/>
  <c r="E13" i="8"/>
  <c r="E20" i="8" s="1"/>
  <c r="M11" i="8"/>
  <c r="M10" i="8"/>
  <c r="M9" i="8"/>
  <c r="D20" i="6"/>
  <c r="D11" i="6"/>
  <c r="F27" i="1"/>
  <c r="F32" i="1" s="1"/>
  <c r="D27" i="1"/>
  <c r="D32" i="1" s="1"/>
  <c r="F11" i="1"/>
  <c r="D22" i="6" l="1"/>
  <c r="F20" i="1"/>
  <c r="H20" i="6"/>
  <c r="I27" i="1"/>
  <c r="H11" i="6"/>
  <c r="H27" i="6"/>
  <c r="D11" i="1"/>
  <c r="D20" i="1" s="1"/>
  <c r="I15" i="1"/>
  <c r="I11" i="1" l="1"/>
  <c r="D34" i="1"/>
  <c r="D35" i="1" s="1"/>
  <c r="D37" i="1" s="1"/>
  <c r="K13" i="8"/>
  <c r="K19" i="8"/>
  <c r="M19" i="8" s="1"/>
  <c r="I32" i="1"/>
  <c r="H22" i="6"/>
  <c r="K20" i="8" l="1"/>
  <c r="M12" i="8"/>
  <c r="M13" i="8" s="1"/>
  <c r="M20" i="8" s="1"/>
  <c r="F35" i="1"/>
  <c r="F37" i="1" s="1"/>
  <c r="I18" i="1"/>
  <c r="D19" i="7"/>
  <c r="I34" i="1" l="1"/>
  <c r="D25" i="7"/>
  <c r="I20" i="1"/>
  <c r="I35" i="1" l="1"/>
  <c r="D27" i="7"/>
</calcChain>
</file>

<file path=xl/sharedStrings.xml><?xml version="1.0" encoding="utf-8"?>
<sst xmlns="http://schemas.openxmlformats.org/spreadsheetml/2006/main" count="218" uniqueCount="182">
  <si>
    <t>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</si>
  <si>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</si>
  <si>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</si>
  <si>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</si>
  <si>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</si>
  <si>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</si>
  <si>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</si>
  <si>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 </t>
  </si>
  <si>
    <t>Pasivos</t>
  </si>
  <si>
    <t>Pasivos corrientes</t>
  </si>
  <si>
    <t>Total pasivos corrientes</t>
  </si>
  <si>
    <t>Pasivos no corrientes</t>
  </si>
  <si>
    <t>Total pasivos no corrientes</t>
  </si>
  <si>
    <t xml:space="preserve">Total pasivos </t>
  </si>
  <si>
    <t>Total activos netos/patrimonio</t>
  </si>
  <si>
    <t>Revaluación</t>
  </si>
  <si>
    <t>Cambio en políticas contables</t>
  </si>
  <si>
    <t xml:space="preserve">Ajuste al patrimonio </t>
  </si>
  <si>
    <t>Resultado del período</t>
  </si>
  <si>
    <t>Estado de Flujo de Efectivo</t>
  </si>
  <si>
    <t>Cobros de subvenciones, transferencias, y otras asignaciones</t>
  </si>
  <si>
    <t>Pagos a los trabajadores o en beneficio de ellos</t>
  </si>
  <si>
    <t>Pagos por contribuciones a la seguridad social</t>
  </si>
  <si>
    <t xml:space="preserve">Pagos a proveedores </t>
  </si>
  <si>
    <t xml:space="preserve">Pagos de intereses </t>
  </si>
  <si>
    <t xml:space="preserve">Otros pagos </t>
  </si>
  <si>
    <t xml:space="preserve">Flujos de efectivo netos por las actividades de inversión </t>
  </si>
  <si>
    <t>Flujos de efectivo netos por las actividades de financiación</t>
  </si>
  <si>
    <t>Total ingresos</t>
  </si>
  <si>
    <t>Total gastos</t>
  </si>
  <si>
    <t>Flujos de efectivo netos de las actividades de operación</t>
  </si>
  <si>
    <t>Flujos de efectivo de las actividades de financiación</t>
  </si>
  <si>
    <t>Estado de Cambio de Activo / Patrimonio</t>
  </si>
  <si>
    <t>Capital Aportado</t>
  </si>
  <si>
    <t>Cambios en Políticas Contables</t>
  </si>
  <si>
    <t>Resultados Acumulados</t>
  </si>
  <si>
    <t>Total Activos Netos / Patrimonio</t>
  </si>
  <si>
    <t>Revaluación de Propiedad, planta y equipo</t>
  </si>
  <si>
    <t>Efecto del gasto de depreciación de los activos revaluados</t>
  </si>
  <si>
    <t>Saldo al 31 de diciembre de 2016</t>
  </si>
  <si>
    <t>Total pasivos y activos netos/patrimonio</t>
  </si>
  <si>
    <t xml:space="preserve">Incremento/(Disminución) neta en efectivo y equivalentes al efectivo </t>
  </si>
  <si>
    <t xml:space="preserve">Efectivo y equivalentes al efectivo al final del período </t>
  </si>
  <si>
    <t xml:space="preserve">Efectivo y equivalentes al efectivo al principio del período </t>
  </si>
  <si>
    <t>Resultados positivos (ahorro) / negativo (desahorro)</t>
  </si>
  <si>
    <t>Ingresos por transacciones con contraprestación</t>
  </si>
  <si>
    <t>Flujos de efectivo de las actividades de inversión (AINV)</t>
  </si>
  <si>
    <t>Flujos de efectivo procedentes de actividades de operación (AOP)</t>
  </si>
  <si>
    <t>DISPONIBILIDADES BANCARIAS</t>
  </si>
  <si>
    <t>CUENTA RECAUDADORA</t>
  </si>
  <si>
    <t>210-105249-5</t>
  </si>
  <si>
    <t>BANRESERVAS</t>
  </si>
  <si>
    <t>CUENTA DE FONDO GRAL</t>
  </si>
  <si>
    <t>210-1013165-0</t>
  </si>
  <si>
    <t>CUENTA INV. DE CAPITAL</t>
  </si>
  <si>
    <t>210-103710-0</t>
  </si>
  <si>
    <t>CUENTA PARA NOMINA</t>
  </si>
  <si>
    <t>210-105021-2</t>
  </si>
  <si>
    <t>FONDO PARA CAJAS CHICAS Y COMERCIALES</t>
  </si>
  <si>
    <t>FIANZAS Y DEPOSITOS</t>
  </si>
  <si>
    <t>SOFWARE</t>
  </si>
  <si>
    <t>Municipio de La Romana</t>
  </si>
  <si>
    <t>Municipio de Guaymate</t>
  </si>
  <si>
    <t>Municipio de Cumayasa</t>
  </si>
  <si>
    <t>Municipio de Villa Hermosa</t>
  </si>
  <si>
    <t>(Nota-7)</t>
  </si>
  <si>
    <t>Continuacion de las notas correspondiente al Balance General del 31/12/2018</t>
  </si>
  <si>
    <t xml:space="preserve">                     Notas del Balance General Corresp. Al 31/12/2018</t>
  </si>
  <si>
    <t>INVENTARIOS</t>
  </si>
  <si>
    <t>MATERIALES Y SUMINISTROS DE OFICINAS</t>
  </si>
  <si>
    <t>COMBUSTIBLES Y LUBRICANTES</t>
  </si>
  <si>
    <t>MATERIALES DE REDES</t>
  </si>
  <si>
    <t>SULFATO DE ALUMINIO</t>
  </si>
  <si>
    <t>POLIMERO GPAC</t>
  </si>
  <si>
    <t>REPUESTOS VARIOS</t>
  </si>
  <si>
    <t>MATERIALES PARA LIMPIEZA</t>
  </si>
  <si>
    <t>CLORO GAS</t>
  </si>
  <si>
    <t>MATERIALES ELECTRICOS</t>
  </si>
  <si>
    <t>PAGOS ANTICIPADOS</t>
  </si>
  <si>
    <t>OTROS ACTIVOS CORRIENTES</t>
  </si>
  <si>
    <t>OTRAS CUENTAS POR COBRAR (ORANGE DOM)</t>
  </si>
  <si>
    <t>CUENTAS POR COBRAR A LARGO PLAZO</t>
  </si>
  <si>
    <t>PROPIEDAD MOBILIARIOS Y EQUIPOS NETO</t>
  </si>
  <si>
    <t>PROPIEDAD PLANTA Y EQUIPOS</t>
  </si>
  <si>
    <t>EDIFICACIONES Y ESTRUCTURAS</t>
  </si>
  <si>
    <t>EQUIPOS DE SEGURIDAD</t>
  </si>
  <si>
    <t>MEDIDORES</t>
  </si>
  <si>
    <t>EQUIPOS DE TALLER</t>
  </si>
  <si>
    <t>TERRENO</t>
  </si>
  <si>
    <t>ACTIVOS INTANGIBLES</t>
  </si>
  <si>
    <t>OTROS ACTIVOS NO FINANCIEROS</t>
  </si>
  <si>
    <t>HERRAMIENTAS</t>
  </si>
  <si>
    <t>MEJORAS  CAPITALIZABLE</t>
  </si>
  <si>
    <t>PASIVOS</t>
  </si>
  <si>
    <t>CUENTAS POR PAGAR A CORTO PLAZO</t>
  </si>
  <si>
    <t>SUPLIDORES NACIONALES</t>
  </si>
  <si>
    <t>SUPLIDORES INTERNACIONANES</t>
  </si>
  <si>
    <t>PRESTAMOS A CORTO PLAZO</t>
  </si>
  <si>
    <t>RETENCIONES Y ACUMULACIONES POR PAGAR</t>
  </si>
  <si>
    <t>TESORERIA DE LA SEGURIDAD SOCIAL</t>
  </si>
  <si>
    <t>INCENTIVO POR PAGAR</t>
  </si>
  <si>
    <t>EMPLEADOS FELIZ BANRESERVAS</t>
  </si>
  <si>
    <t>OTROS PASIVOS NO CORRIENTES</t>
  </si>
  <si>
    <t>FIANZAS POR PAGAR USUARIOS ROMANA</t>
  </si>
  <si>
    <t>FIANZAS POR PAGAR USUARIOS CUMAYASA</t>
  </si>
  <si>
    <t>FIANZAS POR PAGAR USUARIOS GUAYMATE</t>
  </si>
  <si>
    <t>FIANZAS POR PAGAR USUARIOS VILLA HERMOSA</t>
  </si>
  <si>
    <t>CUENTAS POR PAGAR A LARGO PLAZO</t>
  </si>
  <si>
    <t>CENTRAL ROMANA CORPORATION</t>
  </si>
  <si>
    <t xml:space="preserve">RECARGOS Y MULTAS </t>
  </si>
  <si>
    <t xml:space="preserve">SUELDOS SALARIOS </t>
  </si>
  <si>
    <t>OTROS BENEFICIOS A EMPLEADOS</t>
  </si>
  <si>
    <t xml:space="preserve">Sueldos, salarios y beneficios a empleados    </t>
  </si>
  <si>
    <t xml:space="preserve">Suministros y materiales para consumo         </t>
  </si>
  <si>
    <t xml:space="preserve">Deterioro del valor de propiedad, planta y equipo  </t>
  </si>
  <si>
    <t xml:space="preserve">Otros gastos  </t>
  </si>
  <si>
    <t xml:space="preserve">Gastos financieros   </t>
  </si>
  <si>
    <t xml:space="preserve">                    </t>
  </si>
  <si>
    <t>TOTAL</t>
  </si>
  <si>
    <t xml:space="preserve">                   </t>
  </si>
  <si>
    <t>(Nota-8)</t>
  </si>
  <si>
    <t xml:space="preserve">                       TOTAL </t>
  </si>
  <si>
    <t>(Nota-9)</t>
  </si>
  <si>
    <t>(Nota-16)</t>
  </si>
  <si>
    <t xml:space="preserve">Activos Netos/Patrimonio </t>
  </si>
  <si>
    <t>Saldo al 31 de diciembre de 2017</t>
  </si>
  <si>
    <t>Saldo al 31 de Diciembre de 2018</t>
  </si>
  <si>
    <t>CORPORACION DEL ACUEDUCTO Y ALCANTARILLADO DE LA ROMANA</t>
  </si>
  <si>
    <t>Director General                                Directora Financiera                              Enc. De Contabilidad</t>
  </si>
  <si>
    <t xml:space="preserve">                     Notas del Balance General Y De Rendimiento, Corresp. Al 31/12/2018</t>
  </si>
  <si>
    <t>Director General                                                    Directora Financiera                                                  Enc. De Contabilidad</t>
  </si>
  <si>
    <t>Director General                                Directora Financiera                                  Enc. De Contabilidad</t>
  </si>
  <si>
    <t>(Nota-1)</t>
  </si>
  <si>
    <t>CUENTAS POR COBRAR  USUARIOS  (CORTO PLAZO)</t>
  </si>
  <si>
    <t>(Nota-2)</t>
  </si>
  <si>
    <t>(Nota-3)</t>
  </si>
  <si>
    <t>(Nota-4)</t>
  </si>
  <si>
    <t>(Nota-5)</t>
  </si>
  <si>
    <t>(Nota-6)</t>
  </si>
  <si>
    <t>(Nota-10)</t>
  </si>
  <si>
    <t>(Nota-11)</t>
  </si>
  <si>
    <t>(Nota-12)</t>
  </si>
  <si>
    <t>(Nota-13)</t>
  </si>
  <si>
    <t>(Nota-14)</t>
  </si>
  <si>
    <t>Patrimonio Intitucional</t>
  </si>
  <si>
    <t>Ingresos                                                                        (Nota 15)</t>
  </si>
  <si>
    <t>(Nota-15)</t>
  </si>
  <si>
    <t>Gastos                                                                        (Notas 16 )</t>
  </si>
  <si>
    <t xml:space="preserve">Gastos de depreciación y amortización            </t>
  </si>
  <si>
    <t xml:space="preserve">Del ejercicio terminado al 31 de diciembre de 2018 </t>
  </si>
  <si>
    <t xml:space="preserve">Del ejercicio terminado al 31 de diciembre del 2018 </t>
  </si>
  <si>
    <t>Estado de Ingresos y Egresos</t>
  </si>
  <si>
    <t>TRANSFERENCIAS CORRIENTES DEL GOBIERNO</t>
  </si>
  <si>
    <t>COMPENSACION PAGO ENERGIA ELECTRICA</t>
  </si>
  <si>
    <t>Transferencias Corrientes y de CapitaL</t>
  </si>
  <si>
    <t xml:space="preserve"> Otros ingresos</t>
  </si>
  <si>
    <t>TRANSFERENCIAS  DE CAPITAL DEL GOBIERNO</t>
  </si>
  <si>
    <t xml:space="preserve">Cobros por venta de bienes y servicios </t>
  </si>
  <si>
    <t>INGRESOS POR TRANSACIONES NO TRIBUTARIOS</t>
  </si>
  <si>
    <t>RECAUDO POR VENTAS DE BIENES Y SERVICIOS</t>
  </si>
  <si>
    <t>Arq. Manuel De Jesus Cedeño</t>
  </si>
  <si>
    <t xml:space="preserve">Arq. Manuel De Jesus Cedeño                                  Licda. Dominga Guilamo                                             Lic. Dionisio Ant. Martinez     </t>
  </si>
  <si>
    <t xml:space="preserve">      Licda. Dominga Guilamo</t>
  </si>
  <si>
    <t xml:space="preserve"> Lic. Dionisio Ant. Martinez</t>
  </si>
  <si>
    <t>Arq. Manuel De Jesus Cedeño                                  Licda. Dominga Guilamo                                               Lic. Dionisio A Martinez</t>
  </si>
  <si>
    <t>Arq. Manuel De Jesus Cedeño                                Licda. Dominga Guilamo                                                    Lic. Dionisio A Martinez</t>
  </si>
  <si>
    <t xml:space="preserve">Disponibilidades En Caja y Banco               </t>
  </si>
  <si>
    <t xml:space="preserve">Cuentas por cobrar a corto plazo                 </t>
  </si>
  <si>
    <t xml:space="preserve">Inventarios                                                  </t>
  </si>
  <si>
    <t xml:space="preserve">Pagos anticipados                                        </t>
  </si>
  <si>
    <t xml:space="preserve">Otros activos corrientes                               </t>
  </si>
  <si>
    <t xml:space="preserve">Cuentas por cobrar a largo plazo                  </t>
  </si>
  <si>
    <t xml:space="preserve">Terreno Mobiliarios y equipos neto              </t>
  </si>
  <si>
    <t xml:space="preserve">Activos intangibles                                       </t>
  </si>
  <si>
    <t xml:space="preserve">Otros activos no financieros                         </t>
  </si>
  <si>
    <t xml:space="preserve">Cuentas por pagar a corto plazo                </t>
  </si>
  <si>
    <t xml:space="preserve">Retenciones y acumulaciones por pagar     </t>
  </si>
  <si>
    <t xml:space="preserve">Otros pasivos corrientes                             </t>
  </si>
  <si>
    <t xml:space="preserve">Cuentas por pagar a largo plazo    (Central Romana)             </t>
  </si>
  <si>
    <t>Dr. Wandy Batista                          Licda. Dominga Guilamo                           Licda. Lady Ubiera</t>
  </si>
  <si>
    <t>Balance General</t>
  </si>
  <si>
    <t>Al 28 de Febrero 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</si>
</sst>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3">
    <xf numFmtId="0" fontId="0" fillId="0" borderId="0"/>
    <xf numFmtId="0" fontId="9" fillId="0" borderId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0" fillId="0" borderId="0"/>
    <xf numFmtId="165" fontId="7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horizontal="left" vertical="center" indent="5"/>
    </xf>
    <xf numFmtId="37" fontId="3" fillId="0" borderId="0" xfId="0" applyNumberFormat="1" applyFont="1"/>
    <xf numFmtId="0" fontId="11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/>
    </xf>
    <xf numFmtId="166" fontId="3" fillId="0" borderId="0" xfId="0" applyNumberFormat="1" applyFont="1" applyAlignment="1">
      <alignment vertical="center"/>
    </xf>
    <xf numFmtId="165" fontId="3" fillId="0" borderId="0" xfId="9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39" fontId="4" fillId="0" borderId="3" xfId="0" applyNumberFormat="1" applyFont="1" applyBorder="1" applyAlignment="1">
      <alignment vertical="center"/>
    </xf>
    <xf numFmtId="39" fontId="3" fillId="0" borderId="3" xfId="0" applyNumberFormat="1" applyFont="1" applyBorder="1" applyAlignment="1">
      <alignment vertical="center"/>
    </xf>
    <xf numFmtId="0" fontId="3" fillId="0" borderId="3" xfId="0" applyFont="1" applyBorder="1"/>
    <xf numFmtId="0" fontId="3" fillId="0" borderId="3" xfId="0" applyFont="1" applyBorder="1" applyAlignment="1">
      <alignment vertical="center" wrapText="1"/>
    </xf>
    <xf numFmtId="164" fontId="3" fillId="0" borderId="3" xfId="0" applyNumberFormat="1" applyFont="1" applyBorder="1" applyAlignment="1"/>
    <xf numFmtId="164" fontId="3" fillId="0" borderId="3" xfId="0" applyNumberFormat="1" applyFont="1" applyBorder="1" applyAlignment="1">
      <alignment horizontal="left" vertical="center" indent="5"/>
    </xf>
    <xf numFmtId="164" fontId="3" fillId="0" borderId="3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wrapText="1"/>
    </xf>
    <xf numFmtId="164" fontId="3" fillId="0" borderId="3" xfId="0" applyNumberFormat="1" applyFont="1" applyBorder="1"/>
    <xf numFmtId="164" fontId="4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horizontal="justify" vertical="top"/>
    </xf>
    <xf numFmtId="0" fontId="3" fillId="0" borderId="3" xfId="0" applyFont="1" applyBorder="1" applyAlignment="1"/>
    <xf numFmtId="164" fontId="6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39" fontId="3" fillId="0" borderId="4" xfId="0" applyNumberFormat="1" applyFont="1" applyBorder="1" applyAlignment="1">
      <alignment vertical="center"/>
    </xf>
    <xf numFmtId="0" fontId="3" fillId="0" borderId="2" xfId="0" applyFont="1" applyBorder="1"/>
    <xf numFmtId="164" fontId="3" fillId="0" borderId="4" xfId="0" applyNumberFormat="1" applyFont="1" applyBorder="1" applyAlignment="1"/>
    <xf numFmtId="164" fontId="3" fillId="0" borderId="4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164" fontId="3" fillId="0" borderId="4" xfId="0" applyNumberFormat="1" applyFont="1" applyBorder="1"/>
    <xf numFmtId="164" fontId="4" fillId="0" borderId="4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8" fillId="0" borderId="3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164" fontId="3" fillId="0" borderId="3" xfId="0" applyNumberFormat="1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 indent="4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164" fontId="6" fillId="0" borderId="3" xfId="0" applyNumberFormat="1" applyFont="1" applyBorder="1" applyAlignment="1">
      <alignment horizontal="left" vertical="center" indent="4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9" applyFont="1"/>
    <xf numFmtId="165" fontId="0" fillId="0" borderId="11" xfId="9" applyFont="1" applyBorder="1"/>
    <xf numFmtId="165" fontId="13" fillId="0" borderId="12" xfId="9" applyFont="1" applyBorder="1"/>
    <xf numFmtId="165" fontId="13" fillId="0" borderId="12" xfId="0" applyNumberFormat="1" applyFont="1" applyBorder="1"/>
    <xf numFmtId="14" fontId="0" fillId="0" borderId="0" xfId="0" applyNumberFormat="1" applyAlignment="1">
      <alignment horizontal="center"/>
    </xf>
    <xf numFmtId="165" fontId="0" fillId="0" borderId="0" xfId="9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165" fontId="13" fillId="0" borderId="0" xfId="9" applyFont="1" applyBorder="1"/>
    <xf numFmtId="0" fontId="0" fillId="0" borderId="0" xfId="0" applyFill="1" applyBorder="1"/>
    <xf numFmtId="165" fontId="7" fillId="0" borderId="0" xfId="9" applyFont="1" applyBorder="1"/>
    <xf numFmtId="0" fontId="13" fillId="0" borderId="0" xfId="0" applyFont="1" applyFill="1" applyBorder="1"/>
    <xf numFmtId="14" fontId="13" fillId="0" borderId="0" xfId="0" applyNumberFormat="1" applyFont="1" applyBorder="1" applyAlignment="1">
      <alignment horizontal="center"/>
    </xf>
    <xf numFmtId="0" fontId="0" fillId="0" borderId="0" xfId="0" applyFont="1" applyBorder="1"/>
    <xf numFmtId="165" fontId="13" fillId="0" borderId="0" xfId="0" applyNumberFormat="1" applyFont="1" applyBorder="1"/>
    <xf numFmtId="165" fontId="0" fillId="0" borderId="13" xfId="9" applyFont="1" applyBorder="1"/>
    <xf numFmtId="165" fontId="7" fillId="0" borderId="13" xfId="9" applyFont="1" applyBorder="1"/>
    <xf numFmtId="0" fontId="13" fillId="3" borderId="0" xfId="0" applyFont="1" applyFill="1"/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0" borderId="0" xfId="0" applyFont="1" applyFill="1"/>
    <xf numFmtId="0" fontId="0" fillId="0" borderId="0" xfId="0" applyFill="1"/>
    <xf numFmtId="0" fontId="4" fillId="3" borderId="3" xfId="0" applyFont="1" applyFill="1" applyBorder="1" applyAlignment="1">
      <alignment vertical="center"/>
    </xf>
    <xf numFmtId="0" fontId="13" fillId="3" borderId="0" xfId="0" applyFont="1" applyFill="1" applyBorder="1"/>
    <xf numFmtId="0" fontId="13" fillId="3" borderId="0" xfId="0" applyFont="1" applyFill="1" applyBorder="1" applyAlignment="1">
      <alignment horizontal="center"/>
    </xf>
    <xf numFmtId="0" fontId="0" fillId="3" borderId="0" xfId="0" applyFill="1" applyBorder="1"/>
    <xf numFmtId="165" fontId="7" fillId="0" borderId="12" xfId="9" applyFont="1" applyBorder="1"/>
    <xf numFmtId="165" fontId="0" fillId="0" borderId="0" xfId="0" applyNumberFormat="1" applyBorder="1"/>
    <xf numFmtId="165" fontId="7" fillId="0" borderId="12" xfId="9" applyFont="1" applyBorder="1" applyAlignment="1">
      <alignment horizontal="center"/>
    </xf>
    <xf numFmtId="165" fontId="0" fillId="0" borderId="1" xfId="0" applyNumberFormat="1" applyFont="1" applyFill="1" applyBorder="1"/>
    <xf numFmtId="165" fontId="7" fillId="0" borderId="12" xfId="9" applyFont="1" applyFill="1" applyBorder="1"/>
    <xf numFmtId="165" fontId="13" fillId="0" borderId="0" xfId="0" applyNumberFormat="1" applyFont="1"/>
    <xf numFmtId="164" fontId="3" fillId="0" borderId="12" xfId="0" applyNumberFormat="1" applyFont="1" applyBorder="1" applyAlignment="1"/>
    <xf numFmtId="164" fontId="13" fillId="0" borderId="0" xfId="0" applyNumberFormat="1" applyFont="1"/>
    <xf numFmtId="165" fontId="13" fillId="0" borderId="14" xfId="9" applyFont="1" applyBorder="1"/>
    <xf numFmtId="164" fontId="4" fillId="0" borderId="3" xfId="0" applyNumberFormat="1" applyFont="1" applyBorder="1" applyAlignment="1"/>
    <xf numFmtId="164" fontId="4" fillId="0" borderId="3" xfId="0" applyNumberFormat="1" applyFont="1" applyBorder="1" applyAlignment="1">
      <alignment horizontal="left" vertical="center" indent="5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164" fontId="3" fillId="0" borderId="0" xfId="0" applyNumberFormat="1" applyFont="1" applyFill="1" applyBorder="1" applyAlignment="1">
      <alignment vertical="center"/>
    </xf>
    <xf numFmtId="165" fontId="0" fillId="0" borderId="0" xfId="9" applyFont="1" applyFill="1"/>
    <xf numFmtId="0" fontId="4" fillId="0" borderId="0" xfId="0" applyFont="1" applyAlignment="1">
      <alignment vertical="center"/>
    </xf>
    <xf numFmtId="0" fontId="3" fillId="0" borderId="15" xfId="0" applyFont="1" applyBorder="1" applyAlignment="1">
      <alignment vertical="center"/>
    </xf>
    <xf numFmtId="3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39" fontId="3" fillId="0" borderId="15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horizontal="left" vertical="center"/>
    </xf>
    <xf numFmtId="164" fontId="3" fillId="0" borderId="15" xfId="0" applyNumberFormat="1" applyFont="1" applyBorder="1" applyAlignment="1">
      <alignment vertical="center"/>
    </xf>
    <xf numFmtId="164" fontId="6" fillId="0" borderId="15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0" fillId="2" borderId="0" xfId="0" applyFill="1" applyBorder="1"/>
    <xf numFmtId="0" fontId="13" fillId="2" borderId="0" xfId="0" applyFont="1" applyFill="1" applyAlignment="1">
      <alignment horizontal="center"/>
    </xf>
    <xf numFmtId="165" fontId="3" fillId="0" borderId="3" xfId="9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165" fontId="14" fillId="0" borderId="0" xfId="0" applyNumberFormat="1" applyFont="1" applyAlignment="1">
      <alignment vertical="center"/>
    </xf>
    <xf numFmtId="0" fontId="14" fillId="0" borderId="0" xfId="0" applyFont="1"/>
    <xf numFmtId="164" fontId="1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center"/>
    </xf>
    <xf numFmtId="39" fontId="4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left" vertical="center"/>
    </xf>
    <xf numFmtId="0" fontId="3" fillId="0" borderId="0" xfId="0" applyFont="1" applyBorder="1"/>
    <xf numFmtId="164" fontId="3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/>
    <xf numFmtId="164" fontId="4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64" fontId="3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39" fontId="3" fillId="0" borderId="0" xfId="0" applyNumberFormat="1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39" fontId="3" fillId="0" borderId="18" xfId="0" applyNumberFormat="1" applyFont="1" applyBorder="1" applyAlignment="1">
      <alignment vertical="center"/>
    </xf>
    <xf numFmtId="39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39" fontId="3" fillId="0" borderId="21" xfId="0" applyNumberFormat="1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4" fillId="0" borderId="12" xfId="0" applyNumberFormat="1" applyFont="1" applyFill="1" applyBorder="1" applyAlignment="1">
      <alignment vertical="center"/>
    </xf>
    <xf numFmtId="164" fontId="3" fillId="0" borderId="13" xfId="0" applyNumberFormat="1" applyFont="1" applyBorder="1" applyAlignment="1"/>
    <xf numFmtId="164" fontId="3" fillId="0" borderId="13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vertical="center"/>
    </xf>
    <xf numFmtId="164" fontId="4" fillId="0" borderId="13" xfId="0" applyNumberFormat="1" applyFont="1" applyBorder="1" applyAlignment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3">
    <cellStyle name="Comma_Hoja de trabajo flujo 2007" xfId="7"/>
    <cellStyle name="Millares" xfId="9" builtinId="3"/>
    <cellStyle name="Millares 2" xfId="2"/>
    <cellStyle name="Millares 3" xfId="6"/>
    <cellStyle name="Millares 3 2" xfId="5"/>
    <cellStyle name="Millares 4" xfId="12"/>
    <cellStyle name="Millares 5" xfId="11"/>
    <cellStyle name="Moneda 2" xfId="3"/>
    <cellStyle name="Normal" xfId="0" builtinId="0"/>
    <cellStyle name="Normal 2" xfId="8"/>
    <cellStyle name="Normal 2 2" xfId="1"/>
    <cellStyle name="Normal 2 2 2" xfId="4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776654</xdr:colOff>
      <xdr:row>2</xdr:row>
      <xdr:rowOff>67981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7827"/>
          <a:ext cx="1223596" cy="383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130" zoomScaleNormal="130" workbookViewId="0">
      <selection activeCell="D49" sqref="A1:F49"/>
    </sheetView>
  </sheetViews>
  <sheetFormatPr baseColWidth="10" defaultColWidth="11.42578125" defaultRowHeight="15" x14ac:dyDescent="0.25"/>
  <cols>
    <col min="1" max="1" width="6.7109375" style="1" customWidth="1"/>
    <col min="2" max="2" width="44.7109375" style="1" customWidth="1"/>
    <col min="3" max="3" width="0.42578125" style="1" hidden="1" customWidth="1"/>
    <col min="4" max="4" width="16.7109375" style="1" customWidth="1"/>
    <col min="5" max="5" width="0.28515625" style="1" hidden="1" customWidth="1"/>
    <col min="6" max="6" width="18.28515625" style="1" hidden="1" customWidth="1"/>
    <col min="7" max="7" width="0.42578125" style="1" customWidth="1"/>
    <col min="8" max="8" width="15.28515625" style="1" customWidth="1"/>
    <col min="9" max="9" width="15.28515625" style="1" hidden="1" customWidth="1"/>
    <col min="10" max="10" width="3.7109375" style="1" customWidth="1"/>
    <col min="11" max="11" width="10.85546875" style="1"/>
    <col min="12" max="13" width="11.42578125" style="1"/>
    <col min="14" max="16384" width="11.42578125" style="8"/>
  </cols>
  <sheetData>
    <row r="1" spans="1:13" ht="12.75" customHeight="1" x14ac:dyDescent="0.25">
      <c r="A1" s="162" t="s">
        <v>180</v>
      </c>
      <c r="B1" s="162"/>
      <c r="C1" s="162"/>
      <c r="D1" s="162"/>
      <c r="E1" s="162"/>
      <c r="F1" s="162"/>
    </row>
    <row r="2" spans="1:13" ht="12" customHeight="1" x14ac:dyDescent="0.25">
      <c r="A2" s="162" t="s">
        <v>181</v>
      </c>
      <c r="B2" s="162"/>
      <c r="C2" s="162"/>
      <c r="D2" s="162"/>
      <c r="E2" s="162"/>
      <c r="F2" s="162"/>
    </row>
    <row r="3" spans="1:13" ht="12.75" customHeight="1" thickBot="1" x14ac:dyDescent="0.3">
      <c r="A3" s="162" t="s">
        <v>0</v>
      </c>
      <c r="B3" s="162"/>
      <c r="C3" s="162"/>
      <c r="D3" s="162"/>
      <c r="E3" s="162"/>
      <c r="F3" s="162"/>
    </row>
    <row r="4" spans="1:13" ht="11.25" customHeight="1" x14ac:dyDescent="0.25">
      <c r="A4" s="129" t="s">
        <v>1</v>
      </c>
      <c r="B4" s="130"/>
      <c r="C4" s="146"/>
      <c r="D4" s="131"/>
      <c r="E4" s="147"/>
      <c r="F4" s="132"/>
    </row>
    <row r="5" spans="1:13" ht="9" customHeight="1" x14ac:dyDescent="0.25">
      <c r="A5" s="129" t="s">
        <v>2</v>
      </c>
      <c r="C5" s="112"/>
      <c r="D5" s="132"/>
      <c r="E5" s="111"/>
      <c r="F5" s="132"/>
    </row>
    <row r="6" spans="1:13" x14ac:dyDescent="0.25">
      <c r="A6" s="118"/>
      <c r="B6" s="118" t="s">
        <v>166</v>
      </c>
      <c r="C6" s="112"/>
      <c r="D6" s="133">
        <v>3057843.7</v>
      </c>
      <c r="E6" s="111"/>
      <c r="F6" s="133">
        <v>6231128</v>
      </c>
      <c r="I6" s="7">
        <f>+D6+F6</f>
        <v>9288971.6999999993</v>
      </c>
      <c r="K6" s="10"/>
    </row>
    <row r="7" spans="1:13" customFormat="1" x14ac:dyDescent="0.25">
      <c r="A7" s="135"/>
      <c r="B7" s="118" t="s">
        <v>167</v>
      </c>
      <c r="C7" s="112"/>
      <c r="D7" s="136">
        <v>170981241.09</v>
      </c>
      <c r="E7" s="111"/>
      <c r="F7" s="136">
        <v>325292461</v>
      </c>
      <c r="G7" s="2"/>
      <c r="H7" s="2"/>
      <c r="I7" s="6">
        <f t="shared" ref="I7:I20" si="0">+D7+F7</f>
        <v>496273702.09000003</v>
      </c>
      <c r="J7" s="2"/>
      <c r="K7" s="4"/>
      <c r="L7" s="2"/>
      <c r="M7" s="2"/>
    </row>
    <row r="8" spans="1:13" x14ac:dyDescent="0.25">
      <c r="A8" s="118"/>
      <c r="B8" s="118" t="s">
        <v>168</v>
      </c>
      <c r="C8" s="112"/>
      <c r="D8" s="136">
        <v>15274504.34</v>
      </c>
      <c r="E8" s="111"/>
      <c r="F8" s="136">
        <v>7382657</v>
      </c>
      <c r="I8" s="7">
        <f t="shared" si="0"/>
        <v>22657161.34</v>
      </c>
      <c r="K8" s="10"/>
    </row>
    <row r="9" spans="1:13" customFormat="1" x14ac:dyDescent="0.25">
      <c r="A9" s="135"/>
      <c r="B9" s="137" t="s">
        <v>169</v>
      </c>
      <c r="C9" s="112"/>
      <c r="D9" s="138">
        <v>209467</v>
      </c>
      <c r="E9" s="111"/>
      <c r="F9" s="136">
        <v>275987</v>
      </c>
      <c r="G9" s="5"/>
      <c r="H9" s="2"/>
      <c r="I9" s="6">
        <f t="shared" si="0"/>
        <v>485454</v>
      </c>
      <c r="J9" s="2"/>
      <c r="K9" s="4"/>
      <c r="L9" s="2"/>
      <c r="M9" s="2"/>
    </row>
    <row r="10" spans="1:13" customFormat="1" x14ac:dyDescent="0.25">
      <c r="A10" s="135"/>
      <c r="B10" s="118" t="s">
        <v>170</v>
      </c>
      <c r="C10" s="151"/>
      <c r="D10" s="155">
        <v>272881.15999999997</v>
      </c>
      <c r="E10" s="148"/>
      <c r="F10" s="136">
        <v>231013</v>
      </c>
      <c r="G10" s="2"/>
      <c r="H10" s="2"/>
      <c r="I10" s="6">
        <f t="shared" si="0"/>
        <v>503894.16</v>
      </c>
      <c r="J10" s="2"/>
      <c r="K10" s="4"/>
      <c r="L10" s="2"/>
      <c r="M10" s="2"/>
    </row>
    <row r="11" spans="1:13" ht="12.75" customHeight="1" thickBot="1" x14ac:dyDescent="0.3">
      <c r="A11" s="129" t="s">
        <v>3</v>
      </c>
      <c r="B11" s="118"/>
      <c r="C11" s="151"/>
      <c r="D11" s="152">
        <f>SUM(D5:D10)</f>
        <v>189795937.28999999</v>
      </c>
      <c r="E11" s="148"/>
      <c r="F11" s="139">
        <f>SUM(F5:F10)</f>
        <v>339413246</v>
      </c>
      <c r="I11" s="7">
        <f t="shared" si="0"/>
        <v>529209183.28999996</v>
      </c>
      <c r="K11" s="10"/>
    </row>
    <row r="12" spans="1:13" ht="12" customHeight="1" x14ac:dyDescent="0.25">
      <c r="A12" s="129"/>
      <c r="B12" s="118"/>
      <c r="C12" s="112"/>
      <c r="D12" s="139"/>
      <c r="E12" s="111"/>
      <c r="F12" s="139"/>
      <c r="I12" s="7"/>
      <c r="K12" s="10"/>
    </row>
    <row r="13" spans="1:13" ht="13.5" customHeight="1" x14ac:dyDescent="0.25">
      <c r="A13" s="129" t="s">
        <v>4</v>
      </c>
      <c r="B13" s="118"/>
      <c r="C13" s="112"/>
      <c r="D13" s="133"/>
      <c r="E13" s="111"/>
      <c r="F13" s="133"/>
      <c r="K13" s="10"/>
    </row>
    <row r="14" spans="1:13" customFormat="1" x14ac:dyDescent="0.25">
      <c r="A14" s="135"/>
      <c r="B14" s="118" t="s">
        <v>171</v>
      </c>
      <c r="C14" s="112"/>
      <c r="D14" s="6">
        <v>317536590.61000001</v>
      </c>
      <c r="E14" s="111"/>
      <c r="F14" s="136">
        <v>132185326</v>
      </c>
      <c r="G14" s="2"/>
      <c r="H14" s="2"/>
      <c r="I14" s="6">
        <f t="shared" si="0"/>
        <v>449721916.61000001</v>
      </c>
      <c r="J14" s="2"/>
      <c r="K14" s="4"/>
      <c r="L14" s="2"/>
      <c r="M14" s="2"/>
    </row>
    <row r="15" spans="1:13" x14ac:dyDescent="0.25">
      <c r="A15" s="118"/>
      <c r="B15" s="118" t="s">
        <v>172</v>
      </c>
      <c r="C15" s="112"/>
      <c r="D15" s="136">
        <v>711917351.20000005</v>
      </c>
      <c r="E15" s="111"/>
      <c r="F15" s="136">
        <f>483188830+99508662</f>
        <v>582697492</v>
      </c>
      <c r="H15" s="136"/>
      <c r="I15" s="7">
        <f>+H15+F15</f>
        <v>582697492</v>
      </c>
      <c r="K15" s="10"/>
    </row>
    <row r="16" spans="1:13" x14ac:dyDescent="0.25">
      <c r="A16" s="118"/>
      <c r="B16" s="137" t="s">
        <v>173</v>
      </c>
      <c r="C16" s="112"/>
      <c r="D16" s="136">
        <v>594000</v>
      </c>
      <c r="E16" s="111"/>
      <c r="F16" s="136">
        <v>596786</v>
      </c>
      <c r="H16" s="11"/>
      <c r="I16" s="7">
        <f t="shared" si="0"/>
        <v>1190786</v>
      </c>
      <c r="K16" s="10"/>
    </row>
    <row r="17" spans="1:13" customFormat="1" x14ac:dyDescent="0.25">
      <c r="A17" s="135"/>
      <c r="B17" s="140" t="s">
        <v>174</v>
      </c>
      <c r="C17" s="151"/>
      <c r="D17" s="156">
        <v>245269.12</v>
      </c>
      <c r="E17" s="148"/>
      <c r="F17" s="133">
        <v>1500978</v>
      </c>
      <c r="G17" s="5"/>
      <c r="H17" s="3"/>
      <c r="I17" s="6">
        <f t="shared" si="0"/>
        <v>1746247.12</v>
      </c>
      <c r="J17" s="3"/>
      <c r="K17" s="4"/>
      <c r="L17" s="2"/>
      <c r="M17" s="2"/>
    </row>
    <row r="18" spans="1:13" ht="15.75" thickBot="1" x14ac:dyDescent="0.3">
      <c r="A18" s="129" t="s">
        <v>5</v>
      </c>
      <c r="B18" s="118"/>
      <c r="C18" s="151"/>
      <c r="D18" s="152">
        <f>SUM(D14:D17)</f>
        <v>1030293210.9300001</v>
      </c>
      <c r="E18" s="148"/>
      <c r="F18" s="139">
        <f>SUM(F14:F17)</f>
        <v>716980582</v>
      </c>
      <c r="I18" s="7">
        <f t="shared" si="0"/>
        <v>1747273792.9300001</v>
      </c>
      <c r="K18" s="10"/>
    </row>
    <row r="19" spans="1:13" ht="12.75" customHeight="1" x14ac:dyDescent="0.25">
      <c r="A19" s="129"/>
      <c r="B19" s="118"/>
      <c r="C19" s="112"/>
      <c r="D19" s="141"/>
      <c r="E19" s="111"/>
      <c r="F19" s="139"/>
      <c r="I19" s="7"/>
      <c r="K19" s="10"/>
    </row>
    <row r="20" spans="1:13" ht="12" customHeight="1" thickBot="1" x14ac:dyDescent="0.3">
      <c r="A20" s="142" t="s">
        <v>6</v>
      </c>
      <c r="B20" s="137"/>
      <c r="C20" s="151"/>
      <c r="D20" s="154">
        <f>SUM(D18,D11)</f>
        <v>1220089148.22</v>
      </c>
      <c r="E20" s="148"/>
      <c r="F20" s="141">
        <f>SUM(F18,F11)</f>
        <v>1056393828</v>
      </c>
      <c r="I20" s="7">
        <f t="shared" si="0"/>
        <v>2276482976.2200003</v>
      </c>
      <c r="K20" s="10"/>
    </row>
    <row r="21" spans="1:13" ht="8.25" customHeight="1" thickTop="1" x14ac:dyDescent="0.25">
      <c r="A21" s="118"/>
      <c r="B21" s="118" t="s">
        <v>7</v>
      </c>
      <c r="C21" s="112"/>
      <c r="D21" s="133"/>
      <c r="E21" s="111"/>
      <c r="F21" s="133"/>
      <c r="K21" s="10"/>
    </row>
    <row r="22" spans="1:13" ht="11.25" customHeight="1" x14ac:dyDescent="0.25">
      <c r="A22" s="129" t="s">
        <v>8</v>
      </c>
      <c r="B22" s="118"/>
      <c r="C22" s="112"/>
      <c r="D22" s="133"/>
      <c r="E22" s="111"/>
      <c r="F22" s="133"/>
      <c r="K22" s="10"/>
    </row>
    <row r="23" spans="1:13" ht="12" customHeight="1" x14ac:dyDescent="0.25">
      <c r="A23" s="129" t="s">
        <v>9</v>
      </c>
      <c r="B23" s="118"/>
      <c r="C23" s="112"/>
      <c r="D23" s="134"/>
      <c r="E23" s="111"/>
      <c r="F23" s="134"/>
      <c r="K23" s="10"/>
    </row>
    <row r="24" spans="1:13" x14ac:dyDescent="0.25">
      <c r="A24" s="118"/>
      <c r="B24" s="118" t="s">
        <v>175</v>
      </c>
      <c r="C24" s="112"/>
      <c r="D24" s="136">
        <v>23448454.559999999</v>
      </c>
      <c r="E24" s="111"/>
      <c r="F24" s="136">
        <v>9314819</v>
      </c>
      <c r="I24" s="7">
        <f t="shared" ref="I24:I29" si="1">+D24+F24</f>
        <v>32763273.559999999</v>
      </c>
      <c r="K24" s="10"/>
    </row>
    <row r="25" spans="1:13" customFormat="1" x14ac:dyDescent="0.25">
      <c r="A25" s="135"/>
      <c r="B25" s="118" t="s">
        <v>176</v>
      </c>
      <c r="C25" s="112"/>
      <c r="D25" s="136">
        <v>0</v>
      </c>
      <c r="E25" s="111"/>
      <c r="F25" s="136">
        <v>4508833</v>
      </c>
      <c r="G25" s="2"/>
      <c r="H25" s="2"/>
      <c r="I25" s="6">
        <f t="shared" si="1"/>
        <v>4508833</v>
      </c>
      <c r="J25" s="2"/>
      <c r="K25" s="4"/>
      <c r="L25" s="2"/>
      <c r="M25" s="2"/>
    </row>
    <row r="26" spans="1:13" customFormat="1" x14ac:dyDescent="0.25">
      <c r="A26" s="135"/>
      <c r="B26" s="118" t="s">
        <v>177</v>
      </c>
      <c r="C26" s="151"/>
      <c r="D26" s="155">
        <v>2257768</v>
      </c>
      <c r="E26" s="148"/>
      <c r="F26" s="136">
        <v>1856741</v>
      </c>
      <c r="G26" s="2"/>
      <c r="H26" s="2"/>
      <c r="I26" s="6">
        <f t="shared" si="1"/>
        <v>4114509</v>
      </c>
      <c r="J26" s="2"/>
      <c r="K26" s="4"/>
      <c r="L26" s="2"/>
      <c r="M26" s="2"/>
    </row>
    <row r="27" spans="1:13" ht="12.75" customHeight="1" thickBot="1" x14ac:dyDescent="0.3">
      <c r="A27" s="129" t="s">
        <v>10</v>
      </c>
      <c r="B27" s="137"/>
      <c r="C27" s="151"/>
      <c r="D27" s="153">
        <f>SUM(D24:D26)</f>
        <v>25706222.559999999</v>
      </c>
      <c r="E27" s="148"/>
      <c r="F27" s="141">
        <f>SUM(F24:F26)</f>
        <v>15680393</v>
      </c>
      <c r="I27" s="7">
        <f t="shared" si="1"/>
        <v>41386615.560000002</v>
      </c>
      <c r="K27" s="10"/>
    </row>
    <row r="28" spans="1:13" ht="13.5" customHeight="1" x14ac:dyDescent="0.25">
      <c r="A28" s="129"/>
      <c r="B28" s="118"/>
      <c r="C28" s="112"/>
      <c r="D28" s="139"/>
      <c r="E28" s="111"/>
      <c r="F28" s="133"/>
      <c r="I28" s="7"/>
      <c r="K28" s="10"/>
    </row>
    <row r="29" spans="1:13" customFormat="1" ht="13.5" customHeight="1" x14ac:dyDescent="0.25">
      <c r="A29" s="144" t="s">
        <v>11</v>
      </c>
      <c r="B29" s="135"/>
      <c r="C29" s="112"/>
      <c r="D29" s="143"/>
      <c r="E29" s="111"/>
      <c r="F29" s="143"/>
      <c r="G29" s="2"/>
      <c r="H29" s="2"/>
      <c r="I29" s="6">
        <f t="shared" si="1"/>
        <v>0</v>
      </c>
      <c r="J29" s="2"/>
      <c r="K29" s="4"/>
      <c r="L29" s="2"/>
      <c r="M29" s="2"/>
    </row>
    <row r="30" spans="1:13" customFormat="1" x14ac:dyDescent="0.25">
      <c r="A30" s="135"/>
      <c r="B30" s="118" t="s">
        <v>178</v>
      </c>
      <c r="C30" s="151"/>
      <c r="D30" s="160">
        <v>904599697.52999997</v>
      </c>
      <c r="E30" s="148"/>
      <c r="F30" s="136">
        <v>598406614</v>
      </c>
      <c r="G30" s="2"/>
      <c r="H30" s="2"/>
      <c r="I30" s="6">
        <f t="shared" ref="I30:I32" si="2">+D30+F30</f>
        <v>1503006311.53</v>
      </c>
      <c r="J30" s="2"/>
      <c r="K30" s="4"/>
      <c r="L30" s="2"/>
      <c r="M30" s="2"/>
    </row>
    <row r="31" spans="1:13" customFormat="1" x14ac:dyDescent="0.25">
      <c r="A31" s="144" t="s">
        <v>12</v>
      </c>
      <c r="B31" s="135"/>
      <c r="C31" s="151"/>
      <c r="D31" s="143"/>
      <c r="E31" s="148"/>
      <c r="F31" s="139">
        <f>SUM(F30)</f>
        <v>598406614</v>
      </c>
      <c r="G31" s="2"/>
      <c r="H31" s="2"/>
      <c r="I31" s="6">
        <f t="shared" si="2"/>
        <v>598406614</v>
      </c>
      <c r="J31" s="2"/>
      <c r="K31" s="4"/>
      <c r="L31" s="2"/>
      <c r="M31" s="2"/>
    </row>
    <row r="32" spans="1:13" ht="12" customHeight="1" thickBot="1" x14ac:dyDescent="0.3">
      <c r="A32" s="142" t="s">
        <v>13</v>
      </c>
      <c r="B32" s="137"/>
      <c r="C32" s="151"/>
      <c r="D32" s="153">
        <f>SUM(D27,D30)</f>
        <v>930305920.08999991</v>
      </c>
      <c r="E32" s="148"/>
      <c r="F32" s="141">
        <f>SUM(F27,F31)</f>
        <v>614087007</v>
      </c>
      <c r="I32" s="7">
        <f t="shared" si="2"/>
        <v>1544392927.0899999</v>
      </c>
      <c r="K32" s="10"/>
    </row>
    <row r="33" spans="1:13" ht="13.5" customHeight="1" x14ac:dyDescent="0.25">
      <c r="A33" s="129" t="s">
        <v>124</v>
      </c>
      <c r="B33" s="118"/>
      <c r="C33" s="112"/>
      <c r="D33" s="133"/>
      <c r="E33" s="111"/>
      <c r="F33" s="133"/>
      <c r="K33" s="10"/>
    </row>
    <row r="34" spans="1:13" customFormat="1" x14ac:dyDescent="0.25">
      <c r="A34" s="144"/>
      <c r="B34" s="118" t="s">
        <v>144</v>
      </c>
      <c r="C34" s="151"/>
      <c r="D34" s="155">
        <f>D20-D32</f>
        <v>289783228.13000011</v>
      </c>
      <c r="E34" s="148"/>
      <c r="F34" s="136">
        <v>438546925</v>
      </c>
      <c r="G34" s="2"/>
      <c r="H34" s="2"/>
      <c r="I34" s="6">
        <f t="shared" ref="I34:I35" si="3">+D34+F34</f>
        <v>728330153.13000011</v>
      </c>
      <c r="J34" s="2"/>
      <c r="K34" s="4"/>
      <c r="L34" s="2"/>
      <c r="M34" s="2"/>
    </row>
    <row r="35" spans="1:13" ht="15.75" thickBot="1" x14ac:dyDescent="0.3">
      <c r="A35" s="142" t="s">
        <v>14</v>
      </c>
      <c r="B35" s="137"/>
      <c r="C35" s="118"/>
      <c r="D35" s="153">
        <f>SUM(D33:D34)</f>
        <v>289783228.13000011</v>
      </c>
      <c r="E35" s="148"/>
      <c r="F35" s="141">
        <f>SUM(F33:F34)</f>
        <v>438546925</v>
      </c>
      <c r="I35" s="7">
        <f t="shared" si="3"/>
        <v>728330153.13000011</v>
      </c>
      <c r="K35" s="10"/>
    </row>
    <row r="36" spans="1:13" ht="8.25" customHeight="1" x14ac:dyDescent="0.25">
      <c r="A36" s="142"/>
      <c r="B36" s="137"/>
      <c r="C36" s="112"/>
      <c r="D36" s="145"/>
      <c r="E36" s="111"/>
      <c r="F36" s="145"/>
    </row>
    <row r="37" spans="1:13" ht="15.75" thickBot="1" x14ac:dyDescent="0.3">
      <c r="A37" s="142" t="s">
        <v>40</v>
      </c>
      <c r="B37" s="137"/>
      <c r="C37" s="149"/>
      <c r="D37" s="154">
        <f>+D32+D35</f>
        <v>1220089148.22</v>
      </c>
      <c r="E37" s="150"/>
      <c r="F37" s="141">
        <f>+F32+F35</f>
        <v>1052633932</v>
      </c>
    </row>
    <row r="39" spans="1:13" ht="8.25" customHeight="1" x14ac:dyDescent="0.25">
      <c r="A39" s="161"/>
      <c r="B39" s="161"/>
      <c r="C39" s="161"/>
      <c r="D39" s="161"/>
      <c r="E39" s="161"/>
      <c r="F39" s="161"/>
    </row>
    <row r="40" spans="1:13" ht="9.75" customHeight="1" x14ac:dyDescent="0.25">
      <c r="A40" s="8"/>
      <c r="B40" s="8"/>
      <c r="C40" s="8"/>
      <c r="D40" s="8"/>
      <c r="E40" s="8"/>
      <c r="F40" s="8"/>
      <c r="G40" s="8"/>
      <c r="H40" s="8"/>
    </row>
    <row r="41" spans="1:13" x14ac:dyDescent="0.25">
      <c r="A41" s="8"/>
      <c r="B41" s="8"/>
      <c r="C41" s="8"/>
      <c r="D41" s="8"/>
      <c r="E41" s="8"/>
      <c r="F41" s="8"/>
      <c r="G41" s="8"/>
      <c r="H41" s="8"/>
    </row>
    <row r="42" spans="1:13" x14ac:dyDescent="0.25">
      <c r="A42" s="124" t="s">
        <v>128</v>
      </c>
      <c r="B42" s="157"/>
      <c r="C42" s="157"/>
      <c r="D42" s="124"/>
      <c r="E42" s="126"/>
      <c r="F42" s="124"/>
      <c r="G42" s="124"/>
      <c r="H42" s="124"/>
    </row>
    <row r="43" spans="1:13" x14ac:dyDescent="0.25">
      <c r="A43" s="124" t="s">
        <v>179</v>
      </c>
      <c r="B43" s="124"/>
      <c r="C43" s="124"/>
      <c r="D43" s="126"/>
      <c r="E43" s="158"/>
      <c r="F43" s="158"/>
      <c r="G43" s="158"/>
      <c r="H43" s="158"/>
    </row>
    <row r="44" spans="1:13" x14ac:dyDescent="0.25">
      <c r="A44" s="158"/>
      <c r="B44" s="158"/>
      <c r="C44" s="158"/>
      <c r="D44" s="158"/>
      <c r="E44" s="158"/>
      <c r="F44" s="159"/>
      <c r="G44" s="158"/>
      <c r="H44" s="158"/>
    </row>
    <row r="45" spans="1:13" x14ac:dyDescent="0.25">
      <c r="D45" s="12"/>
    </row>
  </sheetData>
  <mergeCells count="4">
    <mergeCell ref="A39:F39"/>
    <mergeCell ref="A1:F1"/>
    <mergeCell ref="A2:F2"/>
    <mergeCell ref="A3:F3"/>
  </mergeCells>
  <printOptions horizontalCentered="1"/>
  <pageMargins left="0.98425196850393704" right="0.98425196850393704" top="0.98425196850393704" bottom="0.98425196850393704" header="0.51181102362204722" footer="0.5118110236220472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0"/>
  <sheetViews>
    <sheetView workbookViewId="0">
      <selection activeCell="H18" sqref="H18"/>
    </sheetView>
  </sheetViews>
  <sheetFormatPr baseColWidth="10" defaultRowHeight="15" x14ac:dyDescent="0.25"/>
  <cols>
    <col min="1" max="1" width="16.7109375" customWidth="1"/>
    <col min="4" max="4" width="15.42578125" style="65" customWidth="1"/>
  </cols>
  <sheetData>
    <row r="10" spans="1:5" x14ac:dyDescent="0.25">
      <c r="A10" s="163"/>
      <c r="B10" s="163"/>
      <c r="C10" s="163"/>
      <c r="D10" s="163"/>
    </row>
    <row r="11" spans="1:5" x14ac:dyDescent="0.25">
      <c r="A11" s="164"/>
      <c r="B11" s="164"/>
      <c r="C11" s="164"/>
      <c r="D11" s="164"/>
    </row>
    <row r="15" spans="1:5" x14ac:dyDescent="0.25">
      <c r="E15" s="65"/>
    </row>
    <row r="16" spans="1:5" x14ac:dyDescent="0.25">
      <c r="E16" s="65"/>
    </row>
    <row r="17" spans="5:5" x14ac:dyDescent="0.25">
      <c r="E17" s="65"/>
    </row>
    <row r="18" spans="5:5" x14ac:dyDescent="0.25">
      <c r="E18" s="65"/>
    </row>
    <row r="19" spans="5:5" x14ac:dyDescent="0.25">
      <c r="E19" s="65"/>
    </row>
    <row r="20" spans="5:5" x14ac:dyDescent="0.25">
      <c r="E20" s="65"/>
    </row>
  </sheetData>
  <mergeCells count="2">
    <mergeCell ref="A10:D10"/>
    <mergeCell ref="A11:D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H12" sqref="H12"/>
    </sheetView>
  </sheetViews>
  <sheetFormatPr baseColWidth="10" defaultRowHeight="15" x14ac:dyDescent="0.25"/>
  <cols>
    <col min="1" max="1" width="28.85546875" customWidth="1"/>
    <col min="2" max="2" width="14.5703125" customWidth="1"/>
    <col min="3" max="3" width="14.42578125" customWidth="1"/>
    <col min="4" max="4" width="12.7109375" customWidth="1"/>
    <col min="5" max="5" width="13.28515625" customWidth="1"/>
    <col min="6" max="6" width="18.42578125" customWidth="1"/>
    <col min="7" max="7" width="18.28515625" customWidth="1"/>
    <col min="8" max="8" width="19.5703125" customWidth="1"/>
  </cols>
  <sheetData>
    <row r="1" spans="1:12" s="62" customFormat="1" x14ac:dyDescent="0.25">
      <c r="A1"/>
      <c r="B1"/>
      <c r="C1"/>
      <c r="D1"/>
      <c r="E1"/>
      <c r="F1"/>
      <c r="G1"/>
      <c r="H1"/>
      <c r="I1"/>
      <c r="J1"/>
      <c r="K1"/>
      <c r="L1"/>
    </row>
    <row r="2" spans="1:12" s="62" customFormat="1" x14ac:dyDescent="0.25">
      <c r="A2"/>
      <c r="B2"/>
      <c r="C2"/>
      <c r="D2"/>
      <c r="E2"/>
      <c r="F2"/>
      <c r="G2"/>
      <c r="H2"/>
      <c r="I2"/>
      <c r="J2"/>
      <c r="K2"/>
      <c r="L2"/>
    </row>
    <row r="15" spans="1:12" ht="16.5" customHeight="1" x14ac:dyDescent="0.25"/>
  </sheetData>
  <pageMargins left="0.70866141732283472" right="0.70866141732283472" top="0.74803149606299213" bottom="0.74803149606299213" header="0.31496062992125984" footer="0.31496062992125984"/>
  <pageSetup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26"/>
  <sheetViews>
    <sheetView topLeftCell="A19" zoomScale="150" zoomScaleNormal="150" workbookViewId="0">
      <selection activeCell="D16" sqref="D16"/>
    </sheetView>
  </sheetViews>
  <sheetFormatPr baseColWidth="10" defaultColWidth="11.42578125" defaultRowHeight="15" x14ac:dyDescent="0.25"/>
  <cols>
    <col min="1" max="1" width="8.140625" style="1" customWidth="1"/>
    <col min="2" max="2" width="50" style="1" customWidth="1"/>
    <col min="3" max="3" width="0.28515625" style="1" customWidth="1"/>
    <col min="4" max="4" width="25.28515625" style="1" customWidth="1"/>
    <col min="5" max="5" width="0.140625" style="1" hidden="1" customWidth="1"/>
    <col min="6" max="6" width="0.28515625" style="112" customWidth="1"/>
    <col min="7" max="7" width="19.85546875" style="1" customWidth="1"/>
    <col min="8" max="8" width="14.85546875" style="1" hidden="1" customWidth="1"/>
    <col min="9" max="10" width="11.42578125" style="1"/>
    <col min="11" max="16384" width="11.42578125" style="8"/>
  </cols>
  <sheetData>
    <row r="1" spans="1:11" ht="15.75" x14ac:dyDescent="0.25">
      <c r="A1" s="165" t="e">
        <f>+'ESF - Situación Financiera'!#REF!</f>
        <v>#REF!</v>
      </c>
      <c r="B1" s="166"/>
      <c r="C1" s="166"/>
      <c r="D1" s="166"/>
      <c r="E1" s="167"/>
      <c r="F1" s="118"/>
    </row>
    <row r="2" spans="1:11" ht="15.75" x14ac:dyDescent="0.25">
      <c r="A2" s="168" t="s">
        <v>151</v>
      </c>
      <c r="B2" s="169"/>
      <c r="C2" s="169"/>
      <c r="D2" s="169"/>
      <c r="E2" s="170"/>
      <c r="F2" s="118"/>
    </row>
    <row r="3" spans="1:11" ht="15.75" x14ac:dyDescent="0.25">
      <c r="A3" s="168" t="s">
        <v>150</v>
      </c>
      <c r="B3" s="169"/>
      <c r="C3" s="169"/>
      <c r="D3" s="169"/>
      <c r="E3" s="170"/>
      <c r="F3" s="118"/>
    </row>
    <row r="4" spans="1:11" ht="15.75" x14ac:dyDescent="0.25">
      <c r="A4" s="168" t="s">
        <v>0</v>
      </c>
      <c r="B4" s="169"/>
      <c r="C4" s="169"/>
      <c r="D4" s="169"/>
      <c r="E4" s="170"/>
      <c r="F4" s="118"/>
    </row>
    <row r="5" spans="1:11" x14ac:dyDescent="0.25">
      <c r="A5" s="36"/>
      <c r="B5" s="18"/>
      <c r="C5" s="18"/>
      <c r="D5" s="17"/>
      <c r="E5" s="110"/>
    </row>
    <row r="6" spans="1:11" x14ac:dyDescent="0.25">
      <c r="A6" s="36"/>
      <c r="B6" s="17"/>
      <c r="C6" s="17"/>
      <c r="D6" s="51"/>
      <c r="E6" s="113"/>
    </row>
    <row r="7" spans="1:11" x14ac:dyDescent="0.25">
      <c r="A7" s="39" t="s">
        <v>145</v>
      </c>
      <c r="B7" s="22"/>
      <c r="C7" s="22"/>
      <c r="D7" s="23"/>
      <c r="E7" s="114"/>
      <c r="H7" s="7"/>
    </row>
    <row r="8" spans="1:11" x14ac:dyDescent="0.25">
      <c r="A8" s="36"/>
      <c r="B8" s="17" t="s">
        <v>45</v>
      </c>
      <c r="C8" s="17"/>
      <c r="D8" s="19">
        <v>10410258</v>
      </c>
      <c r="E8" s="115"/>
      <c r="H8" s="7" t="e">
        <f>+D8+#REF!</f>
        <v>#REF!</v>
      </c>
    </row>
    <row r="9" spans="1:11" x14ac:dyDescent="0.25">
      <c r="A9" s="36"/>
      <c r="B9" s="17" t="s">
        <v>154</v>
      </c>
      <c r="C9" s="17"/>
      <c r="D9" s="19">
        <v>4288602</v>
      </c>
      <c r="E9" s="115"/>
      <c r="H9" s="7" t="e">
        <f>+D9+#REF!</f>
        <v>#REF!</v>
      </c>
    </row>
    <row r="10" spans="1:11" x14ac:dyDescent="0.25">
      <c r="A10" s="36"/>
      <c r="B10" s="17" t="s">
        <v>155</v>
      </c>
      <c r="C10" s="17"/>
      <c r="D10" s="123"/>
      <c r="E10" s="115"/>
      <c r="H10" s="7" t="e">
        <f>+D10+#REF!</f>
        <v>#REF!</v>
      </c>
    </row>
    <row r="11" spans="1:11" x14ac:dyDescent="0.25">
      <c r="A11" s="39" t="s">
        <v>28</v>
      </c>
      <c r="B11" s="17"/>
      <c r="C11" s="17"/>
      <c r="D11" s="32">
        <f>SUM(D8:D10)</f>
        <v>14698860</v>
      </c>
      <c r="E11" s="115"/>
      <c r="H11" s="7" t="e">
        <f>+D11+#REF!</f>
        <v>#REF!</v>
      </c>
    </row>
    <row r="12" spans="1:11" x14ac:dyDescent="0.25">
      <c r="A12" s="36"/>
      <c r="B12" s="17" t="s">
        <v>7</v>
      </c>
      <c r="C12" s="17"/>
      <c r="D12" s="19"/>
      <c r="E12" s="116"/>
    </row>
    <row r="13" spans="1:11" x14ac:dyDescent="0.25">
      <c r="A13" s="39" t="s">
        <v>147</v>
      </c>
      <c r="B13" s="17"/>
      <c r="C13" s="17"/>
      <c r="D13" s="29"/>
      <c r="E13" s="115"/>
      <c r="H13" s="7"/>
    </row>
    <row r="14" spans="1:11" x14ac:dyDescent="0.25">
      <c r="A14" s="36"/>
      <c r="B14" s="17" t="s">
        <v>112</v>
      </c>
      <c r="C14" s="17"/>
      <c r="D14" s="19">
        <v>5513440.9299999997</v>
      </c>
      <c r="E14" s="116"/>
      <c r="H14" s="7" t="e">
        <f>+D14+#REF!</f>
        <v>#REF!</v>
      </c>
    </row>
    <row r="15" spans="1:11" x14ac:dyDescent="0.25">
      <c r="A15" s="36"/>
      <c r="B15" s="52" t="s">
        <v>113</v>
      </c>
      <c r="C15" s="17"/>
      <c r="D15" s="19">
        <v>3833664.52</v>
      </c>
      <c r="E15" s="115"/>
      <c r="H15" s="7" t="e">
        <f>+D15+#REF!</f>
        <v>#REF!</v>
      </c>
      <c r="I15" s="10"/>
      <c r="K15" s="13"/>
    </row>
    <row r="16" spans="1:11" x14ac:dyDescent="0.25">
      <c r="A16" s="36"/>
      <c r="B16" s="17" t="s">
        <v>148</v>
      </c>
      <c r="C16" s="17"/>
      <c r="D16" s="19"/>
      <c r="E16" s="115"/>
      <c r="H16" s="7" t="e">
        <f>+D16+#REF!</f>
        <v>#REF!</v>
      </c>
    </row>
    <row r="17" spans="1:11" x14ac:dyDescent="0.25">
      <c r="A17" s="36"/>
      <c r="B17" s="17" t="s">
        <v>114</v>
      </c>
      <c r="C17" s="17"/>
      <c r="D17" s="19"/>
      <c r="E17" s="115"/>
      <c r="H17" s="7" t="e">
        <f>+D17+#REF!</f>
        <v>#REF!</v>
      </c>
    </row>
    <row r="18" spans="1:11" x14ac:dyDescent="0.25">
      <c r="A18" s="36"/>
      <c r="B18" s="52" t="s">
        <v>115</v>
      </c>
      <c r="C18" s="17"/>
      <c r="D18" s="19"/>
      <c r="E18" s="115"/>
      <c r="G18" s="7"/>
      <c r="H18" s="7" t="e">
        <f>+D18+#REF!</f>
        <v>#REF!</v>
      </c>
      <c r="I18" s="10"/>
      <c r="K18" s="13"/>
    </row>
    <row r="19" spans="1:11" x14ac:dyDescent="0.25">
      <c r="A19" s="36"/>
      <c r="B19" s="17" t="s">
        <v>116</v>
      </c>
      <c r="C19" s="17"/>
      <c r="D19" s="19"/>
      <c r="E19" s="115"/>
      <c r="H19" s="7" t="e">
        <f>+D19+#REF!</f>
        <v>#REF!</v>
      </c>
    </row>
    <row r="20" spans="1:11" x14ac:dyDescent="0.25">
      <c r="A20" s="39" t="s">
        <v>29</v>
      </c>
      <c r="B20" s="17"/>
      <c r="C20" s="17"/>
      <c r="D20" s="32">
        <f>SUM(D14:D19)</f>
        <v>9347105.4499999993</v>
      </c>
      <c r="E20" s="115"/>
      <c r="H20" s="7" t="e">
        <f>+D20+#REF!</f>
        <v>#REF!</v>
      </c>
    </row>
    <row r="21" spans="1:11" x14ac:dyDescent="0.25">
      <c r="A21" s="36"/>
      <c r="B21" s="17"/>
      <c r="C21" s="17"/>
      <c r="D21" s="19"/>
      <c r="E21" s="115"/>
    </row>
    <row r="22" spans="1:11" x14ac:dyDescent="0.25">
      <c r="A22" s="39" t="s">
        <v>44</v>
      </c>
      <c r="B22" s="17"/>
      <c r="C22" s="17"/>
      <c r="D22" s="32">
        <f>+D11-D20</f>
        <v>5351754.5500000007</v>
      </c>
      <c r="E22" s="115"/>
      <c r="H22" s="7" t="e">
        <f>+D22+#REF!</f>
        <v>#REF!</v>
      </c>
    </row>
    <row r="23" spans="1:11" x14ac:dyDescent="0.25">
      <c r="A23" s="39"/>
      <c r="B23" s="17"/>
      <c r="C23" s="17"/>
      <c r="D23" s="19"/>
      <c r="E23" s="116"/>
    </row>
    <row r="24" spans="1:11" x14ac:dyDescent="0.25">
      <c r="A24" s="47"/>
      <c r="B24" s="17"/>
      <c r="C24" s="17"/>
      <c r="D24" s="19"/>
      <c r="E24" s="116"/>
      <c r="H24" s="7" t="e">
        <f>+D24+#REF!</f>
        <v>#REF!</v>
      </c>
    </row>
    <row r="25" spans="1:11" x14ac:dyDescent="0.25">
      <c r="A25" s="39"/>
      <c r="B25" s="17"/>
      <c r="C25" s="17"/>
      <c r="D25" s="19"/>
      <c r="E25" s="115"/>
      <c r="H25" s="7" t="e">
        <f>+D25+#REF!</f>
        <v>#REF!</v>
      </c>
    </row>
    <row r="26" spans="1:11" x14ac:dyDescent="0.25">
      <c r="A26" s="36"/>
      <c r="B26" s="17"/>
      <c r="C26" s="17"/>
      <c r="D26" s="19"/>
      <c r="E26" s="115"/>
      <c r="H26" s="7" t="e">
        <f>+D26+#REF!</f>
        <v>#REF!</v>
      </c>
    </row>
    <row r="27" spans="1:11" x14ac:dyDescent="0.25">
      <c r="A27" s="39"/>
      <c r="B27" s="17"/>
      <c r="C27" s="17"/>
      <c r="D27" s="32"/>
      <c r="E27" s="117"/>
      <c r="H27" s="7" t="e">
        <f>+D27+#REF!</f>
        <v>#REF!</v>
      </c>
    </row>
    <row r="28" spans="1:11" x14ac:dyDescent="0.25">
      <c r="A28" s="39"/>
      <c r="B28" s="17"/>
      <c r="C28" s="17"/>
      <c r="D28" s="19"/>
      <c r="E28" s="116"/>
    </row>
    <row r="29" spans="1:11" x14ac:dyDescent="0.25">
      <c r="A29" s="36"/>
      <c r="B29" s="17"/>
      <c r="C29" s="17"/>
      <c r="D29" s="19"/>
      <c r="E29" s="116"/>
    </row>
    <row r="30" spans="1:11" ht="15.75" thickBot="1" x14ac:dyDescent="0.3">
      <c r="A30" s="171">
        <f>+'ESF - Situación Financiera'!A39</f>
        <v>0</v>
      </c>
      <c r="B30" s="172"/>
      <c r="C30" s="172"/>
      <c r="D30" s="172"/>
      <c r="E30" s="172"/>
    </row>
    <row r="31" spans="1:11" x14ac:dyDescent="0.25">
      <c r="A31" s="109" t="s">
        <v>128</v>
      </c>
      <c r="B31" s="9"/>
      <c r="C31" s="9"/>
      <c r="D31" s="109"/>
      <c r="E31" s="109"/>
    </row>
    <row r="32" spans="1:11" ht="10.5" customHeight="1" x14ac:dyDescent="0.25">
      <c r="A32" s="124" t="s">
        <v>161</v>
      </c>
      <c r="B32" s="124"/>
      <c r="C32" s="124"/>
      <c r="D32" s="124"/>
      <c r="E32" s="124"/>
      <c r="F32" s="125"/>
      <c r="G32" s="124"/>
    </row>
    <row r="33" spans="4:6" x14ac:dyDescent="0.25">
      <c r="D33" s="7"/>
      <c r="E33" s="7"/>
      <c r="F33" s="118"/>
    </row>
    <row r="34" spans="4:6" x14ac:dyDescent="0.25">
      <c r="F34" s="118"/>
    </row>
    <row r="35" spans="4:6" x14ac:dyDescent="0.25">
      <c r="F35" s="118"/>
    </row>
    <row r="36" spans="4:6" x14ac:dyDescent="0.25">
      <c r="F36" s="118"/>
    </row>
    <row r="37" spans="4:6" x14ac:dyDescent="0.25">
      <c r="F37" s="118"/>
    </row>
    <row r="38" spans="4:6" x14ac:dyDescent="0.25">
      <c r="F38" s="118"/>
    </row>
    <row r="39" spans="4:6" x14ac:dyDescent="0.25">
      <c r="F39" s="118"/>
    </row>
    <row r="40" spans="4:6" x14ac:dyDescent="0.25">
      <c r="F40" s="118"/>
    </row>
    <row r="41" spans="4:6" x14ac:dyDescent="0.25">
      <c r="F41" s="118"/>
    </row>
    <row r="42" spans="4:6" x14ac:dyDescent="0.25">
      <c r="F42" s="118"/>
    </row>
    <row r="43" spans="4:6" x14ac:dyDescent="0.25">
      <c r="F43" s="118"/>
    </row>
    <row r="44" spans="4:6" x14ac:dyDescent="0.25">
      <c r="F44" s="118"/>
    </row>
    <row r="45" spans="4:6" x14ac:dyDescent="0.25">
      <c r="F45" s="118"/>
    </row>
    <row r="46" spans="4:6" x14ac:dyDescent="0.25">
      <c r="F46" s="118"/>
    </row>
    <row r="47" spans="4:6" x14ac:dyDescent="0.25">
      <c r="F47" s="118"/>
    </row>
    <row r="48" spans="4:6" x14ac:dyDescent="0.25">
      <c r="F48" s="118"/>
    </row>
    <row r="49" spans="6:6" x14ac:dyDescent="0.25">
      <c r="F49" s="118"/>
    </row>
    <row r="50" spans="6:6" x14ac:dyDescent="0.25">
      <c r="F50" s="118"/>
    </row>
    <row r="51" spans="6:6" x14ac:dyDescent="0.25">
      <c r="F51" s="118"/>
    </row>
    <row r="52" spans="6:6" x14ac:dyDescent="0.25">
      <c r="F52" s="118"/>
    </row>
    <row r="53" spans="6:6" x14ac:dyDescent="0.25">
      <c r="F53" s="118"/>
    </row>
    <row r="54" spans="6:6" x14ac:dyDescent="0.25">
      <c r="F54" s="118"/>
    </row>
    <row r="55" spans="6:6" x14ac:dyDescent="0.25">
      <c r="F55" s="118"/>
    </row>
    <row r="56" spans="6:6" x14ac:dyDescent="0.25">
      <c r="F56" s="118"/>
    </row>
    <row r="57" spans="6:6" x14ac:dyDescent="0.25">
      <c r="F57" s="118"/>
    </row>
    <row r="58" spans="6:6" x14ac:dyDescent="0.25">
      <c r="F58" s="118"/>
    </row>
    <row r="59" spans="6:6" x14ac:dyDescent="0.25">
      <c r="F59" s="118"/>
    </row>
    <row r="60" spans="6:6" x14ac:dyDescent="0.25">
      <c r="F60" s="118"/>
    </row>
    <row r="61" spans="6:6" x14ac:dyDescent="0.25">
      <c r="F61" s="118"/>
    </row>
    <row r="62" spans="6:6" x14ac:dyDescent="0.25">
      <c r="F62" s="118"/>
    </row>
    <row r="63" spans="6:6" x14ac:dyDescent="0.25">
      <c r="F63" s="118"/>
    </row>
    <row r="64" spans="6:6" x14ac:dyDescent="0.25">
      <c r="F64" s="118"/>
    </row>
    <row r="65" spans="6:6" x14ac:dyDescent="0.25">
      <c r="F65" s="118"/>
    </row>
    <row r="66" spans="6:6" x14ac:dyDescent="0.25">
      <c r="F66" s="118"/>
    </row>
    <row r="67" spans="6:6" x14ac:dyDescent="0.25">
      <c r="F67" s="118"/>
    </row>
    <row r="68" spans="6:6" x14ac:dyDescent="0.25">
      <c r="F68" s="118"/>
    </row>
    <row r="69" spans="6:6" x14ac:dyDescent="0.25">
      <c r="F69" s="118"/>
    </row>
    <row r="70" spans="6:6" x14ac:dyDescent="0.25">
      <c r="F70" s="118"/>
    </row>
    <row r="71" spans="6:6" x14ac:dyDescent="0.25">
      <c r="F71" s="118"/>
    </row>
    <row r="72" spans="6:6" x14ac:dyDescent="0.25">
      <c r="F72" s="118"/>
    </row>
    <row r="73" spans="6:6" x14ac:dyDescent="0.25">
      <c r="F73" s="118"/>
    </row>
    <row r="74" spans="6:6" x14ac:dyDescent="0.25">
      <c r="F74" s="118"/>
    </row>
    <row r="75" spans="6:6" x14ac:dyDescent="0.25">
      <c r="F75" s="118"/>
    </row>
    <row r="76" spans="6:6" x14ac:dyDescent="0.25">
      <c r="F76" s="118"/>
    </row>
    <row r="77" spans="6:6" x14ac:dyDescent="0.25">
      <c r="F77" s="118"/>
    </row>
    <row r="78" spans="6:6" x14ac:dyDescent="0.25">
      <c r="F78" s="118"/>
    </row>
    <row r="79" spans="6:6" x14ac:dyDescent="0.25">
      <c r="F79" s="118"/>
    </row>
    <row r="80" spans="6:6" x14ac:dyDescent="0.25">
      <c r="F80" s="118"/>
    </row>
    <row r="81" spans="6:6" x14ac:dyDescent="0.25">
      <c r="F81" s="118"/>
    </row>
    <row r="82" spans="6:6" x14ac:dyDescent="0.25">
      <c r="F82" s="118"/>
    </row>
    <row r="83" spans="6:6" x14ac:dyDescent="0.25">
      <c r="F83" s="118"/>
    </row>
    <row r="84" spans="6:6" x14ac:dyDescent="0.25">
      <c r="F84" s="118"/>
    </row>
    <row r="85" spans="6:6" x14ac:dyDescent="0.25">
      <c r="F85" s="118"/>
    </row>
    <row r="86" spans="6:6" x14ac:dyDescent="0.25">
      <c r="F86" s="118"/>
    </row>
    <row r="87" spans="6:6" x14ac:dyDescent="0.25">
      <c r="F87" s="118"/>
    </row>
    <row r="88" spans="6:6" x14ac:dyDescent="0.25">
      <c r="F88" s="118"/>
    </row>
    <row r="89" spans="6:6" x14ac:dyDescent="0.25">
      <c r="F89" s="118"/>
    </row>
    <row r="90" spans="6:6" x14ac:dyDescent="0.25">
      <c r="F90" s="118"/>
    </row>
    <row r="91" spans="6:6" x14ac:dyDescent="0.25">
      <c r="F91" s="118"/>
    </row>
    <row r="92" spans="6:6" x14ac:dyDescent="0.25">
      <c r="F92" s="118"/>
    </row>
    <row r="93" spans="6:6" x14ac:dyDescent="0.25">
      <c r="F93" s="118"/>
    </row>
    <row r="94" spans="6:6" x14ac:dyDescent="0.25">
      <c r="F94" s="118"/>
    </row>
    <row r="95" spans="6:6" x14ac:dyDescent="0.25">
      <c r="F95" s="118"/>
    </row>
    <row r="96" spans="6:6" x14ac:dyDescent="0.25">
      <c r="F96" s="118"/>
    </row>
    <row r="97" spans="6:6" x14ac:dyDescent="0.25">
      <c r="F97" s="118"/>
    </row>
    <row r="98" spans="6:6" x14ac:dyDescent="0.25">
      <c r="F98" s="118"/>
    </row>
    <row r="99" spans="6:6" x14ac:dyDescent="0.25">
      <c r="F99" s="118"/>
    </row>
    <row r="100" spans="6:6" x14ac:dyDescent="0.25">
      <c r="F100" s="118"/>
    </row>
    <row r="101" spans="6:6" x14ac:dyDescent="0.25">
      <c r="F101" s="118"/>
    </row>
    <row r="102" spans="6:6" x14ac:dyDescent="0.25">
      <c r="F102" s="118"/>
    </row>
    <row r="103" spans="6:6" x14ac:dyDescent="0.25">
      <c r="F103" s="118"/>
    </row>
    <row r="104" spans="6:6" x14ac:dyDescent="0.25">
      <c r="F104" s="118"/>
    </row>
    <row r="105" spans="6:6" x14ac:dyDescent="0.25">
      <c r="F105" s="118"/>
    </row>
    <row r="106" spans="6:6" x14ac:dyDescent="0.25">
      <c r="F106" s="118"/>
    </row>
    <row r="107" spans="6:6" x14ac:dyDescent="0.25">
      <c r="F107" s="118"/>
    </row>
    <row r="108" spans="6:6" x14ac:dyDescent="0.25">
      <c r="F108" s="118"/>
    </row>
    <row r="109" spans="6:6" x14ac:dyDescent="0.25">
      <c r="F109" s="118"/>
    </row>
    <row r="110" spans="6:6" x14ac:dyDescent="0.25">
      <c r="F110" s="118"/>
    </row>
    <row r="111" spans="6:6" x14ac:dyDescent="0.25">
      <c r="F111" s="118"/>
    </row>
    <row r="112" spans="6:6" x14ac:dyDescent="0.25">
      <c r="F112" s="118"/>
    </row>
    <row r="113" spans="6:6" x14ac:dyDescent="0.25">
      <c r="F113" s="118"/>
    </row>
    <row r="114" spans="6:6" x14ac:dyDescent="0.25">
      <c r="F114" s="118"/>
    </row>
    <row r="115" spans="6:6" x14ac:dyDescent="0.25">
      <c r="F115" s="118"/>
    </row>
    <row r="116" spans="6:6" x14ac:dyDescent="0.25">
      <c r="F116" s="118"/>
    </row>
    <row r="117" spans="6:6" x14ac:dyDescent="0.25">
      <c r="F117" s="118"/>
    </row>
    <row r="118" spans="6:6" x14ac:dyDescent="0.25">
      <c r="F118" s="118"/>
    </row>
    <row r="119" spans="6:6" x14ac:dyDescent="0.25">
      <c r="F119" s="118"/>
    </row>
    <row r="120" spans="6:6" x14ac:dyDescent="0.25">
      <c r="F120" s="118"/>
    </row>
    <row r="121" spans="6:6" x14ac:dyDescent="0.25">
      <c r="F121" s="118"/>
    </row>
    <row r="122" spans="6:6" x14ac:dyDescent="0.25">
      <c r="F122" s="118"/>
    </row>
    <row r="123" spans="6:6" x14ac:dyDescent="0.25">
      <c r="F123" s="118"/>
    </row>
    <row r="124" spans="6:6" x14ac:dyDescent="0.25">
      <c r="F124" s="118"/>
    </row>
    <row r="125" spans="6:6" x14ac:dyDescent="0.25">
      <c r="F125" s="118"/>
    </row>
    <row r="126" spans="6:6" x14ac:dyDescent="0.25">
      <c r="F126" s="118"/>
    </row>
    <row r="127" spans="6:6" x14ac:dyDescent="0.25">
      <c r="F127" s="118"/>
    </row>
    <row r="128" spans="6:6" x14ac:dyDescent="0.25">
      <c r="F128" s="118"/>
    </row>
    <row r="129" spans="6:6" x14ac:dyDescent="0.25">
      <c r="F129" s="118"/>
    </row>
    <row r="130" spans="6:6" x14ac:dyDescent="0.25">
      <c r="F130" s="118"/>
    </row>
    <row r="131" spans="6:6" x14ac:dyDescent="0.25">
      <c r="F131" s="118"/>
    </row>
    <row r="132" spans="6:6" x14ac:dyDescent="0.25">
      <c r="F132" s="118"/>
    </row>
    <row r="133" spans="6:6" x14ac:dyDescent="0.25">
      <c r="F133" s="118"/>
    </row>
    <row r="134" spans="6:6" x14ac:dyDescent="0.25">
      <c r="F134" s="118"/>
    </row>
    <row r="135" spans="6:6" x14ac:dyDescent="0.25">
      <c r="F135" s="118"/>
    </row>
    <row r="136" spans="6:6" x14ac:dyDescent="0.25">
      <c r="F136" s="118"/>
    </row>
    <row r="137" spans="6:6" x14ac:dyDescent="0.25">
      <c r="F137" s="118"/>
    </row>
    <row r="138" spans="6:6" x14ac:dyDescent="0.25">
      <c r="F138" s="118"/>
    </row>
    <row r="139" spans="6:6" x14ac:dyDescent="0.25">
      <c r="F139" s="118"/>
    </row>
    <row r="140" spans="6:6" x14ac:dyDescent="0.25">
      <c r="F140" s="118"/>
    </row>
    <row r="141" spans="6:6" x14ac:dyDescent="0.25">
      <c r="F141" s="118"/>
    </row>
    <row r="142" spans="6:6" x14ac:dyDescent="0.25">
      <c r="F142" s="118"/>
    </row>
    <row r="143" spans="6:6" x14ac:dyDescent="0.25">
      <c r="F143" s="118"/>
    </row>
    <row r="144" spans="6:6" x14ac:dyDescent="0.25">
      <c r="F144" s="118"/>
    </row>
    <row r="145" spans="6:6" x14ac:dyDescent="0.25">
      <c r="F145" s="118"/>
    </row>
    <row r="146" spans="6:6" x14ac:dyDescent="0.25">
      <c r="F146" s="118"/>
    </row>
    <row r="147" spans="6:6" x14ac:dyDescent="0.25">
      <c r="F147" s="118"/>
    </row>
    <row r="148" spans="6:6" x14ac:dyDescent="0.25">
      <c r="F148" s="118"/>
    </row>
    <row r="149" spans="6:6" x14ac:dyDescent="0.25">
      <c r="F149" s="118"/>
    </row>
    <row r="150" spans="6:6" x14ac:dyDescent="0.25">
      <c r="F150" s="118"/>
    </row>
    <row r="151" spans="6:6" x14ac:dyDescent="0.25">
      <c r="F151" s="118"/>
    </row>
    <row r="152" spans="6:6" x14ac:dyDescent="0.25">
      <c r="F152" s="118"/>
    </row>
    <row r="153" spans="6:6" x14ac:dyDescent="0.25">
      <c r="F153" s="118"/>
    </row>
    <row r="154" spans="6:6" x14ac:dyDescent="0.25">
      <c r="F154" s="118"/>
    </row>
    <row r="155" spans="6:6" x14ac:dyDescent="0.25">
      <c r="F155" s="118"/>
    </row>
    <row r="156" spans="6:6" x14ac:dyDescent="0.25">
      <c r="F156" s="118"/>
    </row>
    <row r="157" spans="6:6" x14ac:dyDescent="0.25">
      <c r="F157" s="118"/>
    </row>
    <row r="158" spans="6:6" x14ac:dyDescent="0.25">
      <c r="F158" s="118"/>
    </row>
    <row r="159" spans="6:6" x14ac:dyDescent="0.25">
      <c r="F159" s="118"/>
    </row>
    <row r="160" spans="6:6" x14ac:dyDescent="0.25">
      <c r="F160" s="118"/>
    </row>
    <row r="161" spans="6:6" x14ac:dyDescent="0.25">
      <c r="F161" s="118"/>
    </row>
    <row r="162" spans="6:6" x14ac:dyDescent="0.25">
      <c r="F162" s="118"/>
    </row>
    <row r="163" spans="6:6" x14ac:dyDescent="0.25">
      <c r="F163" s="118"/>
    </row>
    <row r="164" spans="6:6" x14ac:dyDescent="0.25">
      <c r="F164" s="118"/>
    </row>
    <row r="165" spans="6:6" x14ac:dyDescent="0.25">
      <c r="F165" s="118"/>
    </row>
    <row r="166" spans="6:6" x14ac:dyDescent="0.25">
      <c r="F166" s="118"/>
    </row>
    <row r="167" spans="6:6" x14ac:dyDescent="0.25">
      <c r="F167" s="118"/>
    </row>
    <row r="168" spans="6:6" x14ac:dyDescent="0.25">
      <c r="F168" s="118"/>
    </row>
    <row r="169" spans="6:6" x14ac:dyDescent="0.25">
      <c r="F169" s="118"/>
    </row>
    <row r="170" spans="6:6" x14ac:dyDescent="0.25">
      <c r="F170" s="118"/>
    </row>
    <row r="171" spans="6:6" x14ac:dyDescent="0.25">
      <c r="F171" s="118"/>
    </row>
    <row r="172" spans="6:6" x14ac:dyDescent="0.25">
      <c r="F172" s="118"/>
    </row>
    <row r="173" spans="6:6" x14ac:dyDescent="0.25">
      <c r="F173" s="118"/>
    </row>
    <row r="174" spans="6:6" x14ac:dyDescent="0.25">
      <c r="F174" s="118"/>
    </row>
    <row r="175" spans="6:6" x14ac:dyDescent="0.25">
      <c r="F175" s="118"/>
    </row>
    <row r="176" spans="6:6" x14ac:dyDescent="0.25">
      <c r="F176" s="118"/>
    </row>
    <row r="177" spans="6:6" x14ac:dyDescent="0.25">
      <c r="F177" s="118"/>
    </row>
    <row r="178" spans="6:6" x14ac:dyDescent="0.25">
      <c r="F178" s="118"/>
    </row>
    <row r="179" spans="6:6" x14ac:dyDescent="0.25">
      <c r="F179" s="118"/>
    </row>
    <row r="180" spans="6:6" x14ac:dyDescent="0.25">
      <c r="F180" s="118"/>
    </row>
    <row r="181" spans="6:6" x14ac:dyDescent="0.25">
      <c r="F181" s="118"/>
    </row>
    <row r="182" spans="6:6" x14ac:dyDescent="0.25">
      <c r="F182" s="118"/>
    </row>
    <row r="183" spans="6:6" x14ac:dyDescent="0.25">
      <c r="F183" s="118"/>
    </row>
    <row r="184" spans="6:6" x14ac:dyDescent="0.25">
      <c r="F184" s="118"/>
    </row>
    <row r="185" spans="6:6" x14ac:dyDescent="0.25">
      <c r="F185" s="118"/>
    </row>
    <row r="186" spans="6:6" x14ac:dyDescent="0.25">
      <c r="F186" s="118"/>
    </row>
    <row r="187" spans="6:6" x14ac:dyDescent="0.25">
      <c r="F187" s="118"/>
    </row>
    <row r="188" spans="6:6" x14ac:dyDescent="0.25">
      <c r="F188" s="118"/>
    </row>
    <row r="189" spans="6:6" x14ac:dyDescent="0.25">
      <c r="F189" s="118"/>
    </row>
    <row r="190" spans="6:6" x14ac:dyDescent="0.25">
      <c r="F190" s="118"/>
    </row>
    <row r="191" spans="6:6" x14ac:dyDescent="0.25">
      <c r="F191" s="118"/>
    </row>
    <row r="192" spans="6:6" x14ac:dyDescent="0.25">
      <c r="F192" s="118"/>
    </row>
    <row r="193" spans="6:6" x14ac:dyDescent="0.25">
      <c r="F193" s="118"/>
    </row>
    <row r="194" spans="6:6" x14ac:dyDescent="0.25">
      <c r="F194" s="118"/>
    </row>
    <row r="195" spans="6:6" x14ac:dyDescent="0.25">
      <c r="F195" s="118"/>
    </row>
    <row r="196" spans="6:6" x14ac:dyDescent="0.25">
      <c r="F196" s="118"/>
    </row>
    <row r="197" spans="6:6" x14ac:dyDescent="0.25">
      <c r="F197" s="118"/>
    </row>
    <row r="198" spans="6:6" x14ac:dyDescent="0.25">
      <c r="F198" s="118"/>
    </row>
    <row r="199" spans="6:6" x14ac:dyDescent="0.25">
      <c r="F199" s="118"/>
    </row>
    <row r="200" spans="6:6" x14ac:dyDescent="0.25">
      <c r="F200" s="118"/>
    </row>
    <row r="201" spans="6:6" x14ac:dyDescent="0.25">
      <c r="F201" s="118"/>
    </row>
    <row r="202" spans="6:6" x14ac:dyDescent="0.25">
      <c r="F202" s="118"/>
    </row>
    <row r="203" spans="6:6" x14ac:dyDescent="0.25">
      <c r="F203" s="118"/>
    </row>
    <row r="204" spans="6:6" x14ac:dyDescent="0.25">
      <c r="F204" s="118"/>
    </row>
    <row r="205" spans="6:6" x14ac:dyDescent="0.25">
      <c r="F205" s="118"/>
    </row>
    <row r="206" spans="6:6" x14ac:dyDescent="0.25">
      <c r="F206" s="118"/>
    </row>
    <row r="207" spans="6:6" x14ac:dyDescent="0.25">
      <c r="F207" s="118"/>
    </row>
    <row r="208" spans="6:6" x14ac:dyDescent="0.25">
      <c r="F208" s="118"/>
    </row>
    <row r="209" spans="6:6" x14ac:dyDescent="0.25">
      <c r="F209" s="118"/>
    </row>
    <row r="210" spans="6:6" x14ac:dyDescent="0.25">
      <c r="F210" s="118"/>
    </row>
    <row r="211" spans="6:6" x14ac:dyDescent="0.25">
      <c r="F211" s="118"/>
    </row>
    <row r="212" spans="6:6" x14ac:dyDescent="0.25">
      <c r="F212" s="118"/>
    </row>
    <row r="213" spans="6:6" x14ac:dyDescent="0.25">
      <c r="F213" s="118"/>
    </row>
    <row r="214" spans="6:6" x14ac:dyDescent="0.25">
      <c r="F214" s="118"/>
    </row>
    <row r="215" spans="6:6" x14ac:dyDescent="0.25">
      <c r="F215" s="118"/>
    </row>
    <row r="216" spans="6:6" x14ac:dyDescent="0.25">
      <c r="F216" s="118"/>
    </row>
    <row r="217" spans="6:6" x14ac:dyDescent="0.25">
      <c r="F217" s="118"/>
    </row>
    <row r="218" spans="6:6" x14ac:dyDescent="0.25">
      <c r="F218" s="118"/>
    </row>
    <row r="219" spans="6:6" x14ac:dyDescent="0.25">
      <c r="F219" s="118"/>
    </row>
    <row r="220" spans="6:6" x14ac:dyDescent="0.25">
      <c r="F220" s="118"/>
    </row>
    <row r="221" spans="6:6" x14ac:dyDescent="0.25">
      <c r="F221" s="118"/>
    </row>
    <row r="222" spans="6:6" x14ac:dyDescent="0.25">
      <c r="F222" s="118"/>
    </row>
    <row r="223" spans="6:6" x14ac:dyDescent="0.25">
      <c r="F223" s="118"/>
    </row>
    <row r="224" spans="6:6" x14ac:dyDescent="0.25">
      <c r="F224" s="118"/>
    </row>
    <row r="225" spans="6:6" x14ac:dyDescent="0.25">
      <c r="F225" s="118"/>
    </row>
    <row r="226" spans="6:6" x14ac:dyDescent="0.25">
      <c r="F226" s="118"/>
    </row>
    <row r="227" spans="6:6" x14ac:dyDescent="0.25">
      <c r="F227" s="118"/>
    </row>
    <row r="228" spans="6:6" x14ac:dyDescent="0.25">
      <c r="F228" s="118"/>
    </row>
    <row r="229" spans="6:6" x14ac:dyDescent="0.25">
      <c r="F229" s="118"/>
    </row>
    <row r="230" spans="6:6" x14ac:dyDescent="0.25">
      <c r="F230" s="118"/>
    </row>
    <row r="231" spans="6:6" x14ac:dyDescent="0.25">
      <c r="F231" s="118"/>
    </row>
    <row r="232" spans="6:6" x14ac:dyDescent="0.25">
      <c r="F232" s="118"/>
    </row>
    <row r="233" spans="6:6" x14ac:dyDescent="0.25">
      <c r="F233" s="118"/>
    </row>
    <row r="234" spans="6:6" x14ac:dyDescent="0.25">
      <c r="F234" s="118"/>
    </row>
    <row r="235" spans="6:6" x14ac:dyDescent="0.25">
      <c r="F235" s="118"/>
    </row>
    <row r="236" spans="6:6" x14ac:dyDescent="0.25">
      <c r="F236" s="118"/>
    </row>
    <row r="237" spans="6:6" x14ac:dyDescent="0.25">
      <c r="F237" s="118"/>
    </row>
    <row r="238" spans="6:6" x14ac:dyDescent="0.25">
      <c r="F238" s="118"/>
    </row>
    <row r="239" spans="6:6" x14ac:dyDescent="0.25">
      <c r="F239" s="118"/>
    </row>
    <row r="240" spans="6:6" x14ac:dyDescent="0.25">
      <c r="F240" s="118"/>
    </row>
    <row r="241" spans="6:6" x14ac:dyDescent="0.25">
      <c r="F241" s="118"/>
    </row>
    <row r="242" spans="6:6" x14ac:dyDescent="0.25">
      <c r="F242" s="118"/>
    </row>
    <row r="243" spans="6:6" x14ac:dyDescent="0.25">
      <c r="F243" s="118"/>
    </row>
    <row r="244" spans="6:6" x14ac:dyDescent="0.25">
      <c r="F244" s="118"/>
    </row>
    <row r="245" spans="6:6" x14ac:dyDescent="0.25">
      <c r="F245" s="118"/>
    </row>
    <row r="246" spans="6:6" x14ac:dyDescent="0.25">
      <c r="F246" s="118"/>
    </row>
    <row r="247" spans="6:6" x14ac:dyDescent="0.25">
      <c r="F247" s="118"/>
    </row>
    <row r="248" spans="6:6" x14ac:dyDescent="0.25">
      <c r="F248" s="118"/>
    </row>
    <row r="249" spans="6:6" x14ac:dyDescent="0.25">
      <c r="F249" s="118"/>
    </row>
    <row r="250" spans="6:6" x14ac:dyDescent="0.25">
      <c r="F250" s="118"/>
    </row>
    <row r="251" spans="6:6" x14ac:dyDescent="0.25">
      <c r="F251" s="118"/>
    </row>
    <row r="252" spans="6:6" x14ac:dyDescent="0.25">
      <c r="F252" s="118"/>
    </row>
    <row r="253" spans="6:6" x14ac:dyDescent="0.25">
      <c r="F253" s="118"/>
    </row>
    <row r="254" spans="6:6" x14ac:dyDescent="0.25">
      <c r="F254" s="118"/>
    </row>
    <row r="255" spans="6:6" x14ac:dyDescent="0.25">
      <c r="F255" s="118"/>
    </row>
    <row r="256" spans="6:6" x14ac:dyDescent="0.25">
      <c r="F256" s="118"/>
    </row>
    <row r="257" spans="6:6" x14ac:dyDescent="0.25">
      <c r="F257" s="118"/>
    </row>
    <row r="258" spans="6:6" x14ac:dyDescent="0.25">
      <c r="F258" s="118"/>
    </row>
    <row r="259" spans="6:6" x14ac:dyDescent="0.25">
      <c r="F259" s="118"/>
    </row>
    <row r="260" spans="6:6" x14ac:dyDescent="0.25">
      <c r="F260" s="118"/>
    </row>
    <row r="261" spans="6:6" x14ac:dyDescent="0.25">
      <c r="F261" s="118"/>
    </row>
    <row r="262" spans="6:6" x14ac:dyDescent="0.25">
      <c r="F262" s="118"/>
    </row>
    <row r="263" spans="6:6" x14ac:dyDescent="0.25">
      <c r="F263" s="118"/>
    </row>
    <row r="264" spans="6:6" x14ac:dyDescent="0.25">
      <c r="F264" s="118"/>
    </row>
    <row r="265" spans="6:6" x14ac:dyDescent="0.25">
      <c r="F265" s="118"/>
    </row>
    <row r="266" spans="6:6" x14ac:dyDescent="0.25">
      <c r="F266" s="118"/>
    </row>
    <row r="267" spans="6:6" x14ac:dyDescent="0.25">
      <c r="F267" s="118"/>
    </row>
    <row r="268" spans="6:6" x14ac:dyDescent="0.25">
      <c r="F268" s="118"/>
    </row>
    <row r="269" spans="6:6" x14ac:dyDescent="0.25">
      <c r="F269" s="118"/>
    </row>
    <row r="270" spans="6:6" x14ac:dyDescent="0.25">
      <c r="F270" s="118"/>
    </row>
    <row r="271" spans="6:6" x14ac:dyDescent="0.25">
      <c r="F271" s="118"/>
    </row>
    <row r="272" spans="6:6" x14ac:dyDescent="0.25">
      <c r="F272" s="118"/>
    </row>
    <row r="273" spans="6:6" x14ac:dyDescent="0.25">
      <c r="F273" s="118"/>
    </row>
    <row r="274" spans="6:6" x14ac:dyDescent="0.25">
      <c r="F274" s="118"/>
    </row>
    <row r="275" spans="6:6" x14ac:dyDescent="0.25">
      <c r="F275" s="118"/>
    </row>
    <row r="276" spans="6:6" x14ac:dyDescent="0.25">
      <c r="F276" s="118"/>
    </row>
    <row r="277" spans="6:6" x14ac:dyDescent="0.25">
      <c r="F277" s="118"/>
    </row>
    <row r="278" spans="6:6" x14ac:dyDescent="0.25">
      <c r="F278" s="118"/>
    </row>
    <row r="279" spans="6:6" x14ac:dyDescent="0.25">
      <c r="F279" s="118"/>
    </row>
    <row r="280" spans="6:6" x14ac:dyDescent="0.25">
      <c r="F280" s="118"/>
    </row>
    <row r="281" spans="6:6" x14ac:dyDescent="0.25">
      <c r="F281" s="118"/>
    </row>
    <row r="282" spans="6:6" x14ac:dyDescent="0.25">
      <c r="F282" s="118"/>
    </row>
    <row r="283" spans="6:6" x14ac:dyDescent="0.25">
      <c r="F283" s="118"/>
    </row>
    <row r="284" spans="6:6" x14ac:dyDescent="0.25">
      <c r="F284" s="118"/>
    </row>
    <row r="285" spans="6:6" x14ac:dyDescent="0.25">
      <c r="F285" s="118"/>
    </row>
    <row r="286" spans="6:6" x14ac:dyDescent="0.25">
      <c r="F286" s="118"/>
    </row>
    <row r="287" spans="6:6" x14ac:dyDescent="0.25">
      <c r="F287" s="118"/>
    </row>
    <row r="288" spans="6:6" x14ac:dyDescent="0.25">
      <c r="F288" s="118"/>
    </row>
    <row r="289" spans="6:6" x14ac:dyDescent="0.25">
      <c r="F289" s="118"/>
    </row>
    <row r="290" spans="6:6" x14ac:dyDescent="0.25">
      <c r="F290" s="118"/>
    </row>
    <row r="291" spans="6:6" x14ac:dyDescent="0.25">
      <c r="F291" s="118"/>
    </row>
    <row r="292" spans="6:6" x14ac:dyDescent="0.25">
      <c r="F292" s="118"/>
    </row>
    <row r="293" spans="6:6" x14ac:dyDescent="0.25">
      <c r="F293" s="118"/>
    </row>
    <row r="294" spans="6:6" x14ac:dyDescent="0.25">
      <c r="F294" s="118"/>
    </row>
    <row r="295" spans="6:6" x14ac:dyDescent="0.25">
      <c r="F295" s="118"/>
    </row>
    <row r="296" spans="6:6" x14ac:dyDescent="0.25">
      <c r="F296" s="118"/>
    </row>
    <row r="297" spans="6:6" x14ac:dyDescent="0.25">
      <c r="F297" s="118"/>
    </row>
    <row r="298" spans="6:6" x14ac:dyDescent="0.25">
      <c r="F298" s="118"/>
    </row>
    <row r="299" spans="6:6" x14ac:dyDescent="0.25">
      <c r="F299" s="118"/>
    </row>
    <row r="300" spans="6:6" x14ac:dyDescent="0.25">
      <c r="F300" s="118"/>
    </row>
    <row r="301" spans="6:6" x14ac:dyDescent="0.25">
      <c r="F301" s="118"/>
    </row>
    <row r="302" spans="6:6" x14ac:dyDescent="0.25">
      <c r="F302" s="118"/>
    </row>
    <row r="303" spans="6:6" x14ac:dyDescent="0.25">
      <c r="F303" s="118"/>
    </row>
    <row r="304" spans="6:6" x14ac:dyDescent="0.25">
      <c r="F304" s="118"/>
    </row>
    <row r="305" spans="6:6" x14ac:dyDescent="0.25">
      <c r="F305" s="118"/>
    </row>
    <row r="306" spans="6:6" x14ac:dyDescent="0.25">
      <c r="F306" s="118"/>
    </row>
    <row r="307" spans="6:6" x14ac:dyDescent="0.25">
      <c r="F307" s="118"/>
    </row>
    <row r="308" spans="6:6" x14ac:dyDescent="0.25">
      <c r="F308" s="118"/>
    </row>
    <row r="309" spans="6:6" x14ac:dyDescent="0.25">
      <c r="F309" s="118"/>
    </row>
    <row r="310" spans="6:6" x14ac:dyDescent="0.25">
      <c r="F310" s="118"/>
    </row>
    <row r="311" spans="6:6" x14ac:dyDescent="0.25">
      <c r="F311" s="118"/>
    </row>
    <row r="312" spans="6:6" x14ac:dyDescent="0.25">
      <c r="F312" s="118"/>
    </row>
    <row r="313" spans="6:6" x14ac:dyDescent="0.25">
      <c r="F313" s="118"/>
    </row>
    <row r="314" spans="6:6" x14ac:dyDescent="0.25">
      <c r="F314" s="118"/>
    </row>
    <row r="315" spans="6:6" x14ac:dyDescent="0.25">
      <c r="F315" s="118"/>
    </row>
    <row r="316" spans="6:6" x14ac:dyDescent="0.25">
      <c r="F316" s="118"/>
    </row>
    <row r="317" spans="6:6" x14ac:dyDescent="0.25">
      <c r="F317" s="118"/>
    </row>
    <row r="318" spans="6:6" x14ac:dyDescent="0.25">
      <c r="F318" s="118"/>
    </row>
    <row r="319" spans="6:6" x14ac:dyDescent="0.25">
      <c r="F319" s="118"/>
    </row>
    <row r="320" spans="6:6" x14ac:dyDescent="0.25">
      <c r="F320" s="118"/>
    </row>
    <row r="321" spans="6:6" x14ac:dyDescent="0.25">
      <c r="F321" s="118"/>
    </row>
    <row r="322" spans="6:6" x14ac:dyDescent="0.25">
      <c r="F322" s="118"/>
    </row>
    <row r="323" spans="6:6" x14ac:dyDescent="0.25">
      <c r="F323" s="118"/>
    </row>
    <row r="324" spans="6:6" x14ac:dyDescent="0.25">
      <c r="F324" s="118"/>
    </row>
    <row r="325" spans="6:6" x14ac:dyDescent="0.25">
      <c r="F325" s="118"/>
    </row>
    <row r="326" spans="6:6" x14ac:dyDescent="0.25">
      <c r="F326" s="118"/>
    </row>
    <row r="327" spans="6:6" x14ac:dyDescent="0.25">
      <c r="F327" s="118"/>
    </row>
    <row r="328" spans="6:6" x14ac:dyDescent="0.25">
      <c r="F328" s="118"/>
    </row>
    <row r="329" spans="6:6" x14ac:dyDescent="0.25">
      <c r="F329" s="118"/>
    </row>
    <row r="330" spans="6:6" x14ac:dyDescent="0.25">
      <c r="F330" s="118"/>
    </row>
    <row r="331" spans="6:6" x14ac:dyDescent="0.25">
      <c r="F331" s="118"/>
    </row>
    <row r="332" spans="6:6" x14ac:dyDescent="0.25">
      <c r="F332" s="118"/>
    </row>
    <row r="333" spans="6:6" x14ac:dyDescent="0.25">
      <c r="F333" s="118"/>
    </row>
    <row r="334" spans="6:6" x14ac:dyDescent="0.25">
      <c r="F334" s="118"/>
    </row>
    <row r="335" spans="6:6" x14ac:dyDescent="0.25">
      <c r="F335" s="118"/>
    </row>
    <row r="336" spans="6:6" x14ac:dyDescent="0.25">
      <c r="F336" s="118"/>
    </row>
    <row r="337" spans="6:6" x14ac:dyDescent="0.25">
      <c r="F337" s="118"/>
    </row>
    <row r="338" spans="6:6" x14ac:dyDescent="0.25">
      <c r="F338" s="118"/>
    </row>
    <row r="339" spans="6:6" x14ac:dyDescent="0.25">
      <c r="F339" s="118"/>
    </row>
    <row r="340" spans="6:6" x14ac:dyDescent="0.25">
      <c r="F340" s="118"/>
    </row>
    <row r="341" spans="6:6" x14ac:dyDescent="0.25">
      <c r="F341" s="118"/>
    </row>
    <row r="342" spans="6:6" x14ac:dyDescent="0.25">
      <c r="F342" s="118"/>
    </row>
    <row r="343" spans="6:6" x14ac:dyDescent="0.25">
      <c r="F343" s="118"/>
    </row>
    <row r="344" spans="6:6" x14ac:dyDescent="0.25">
      <c r="F344" s="118"/>
    </row>
    <row r="345" spans="6:6" x14ac:dyDescent="0.25">
      <c r="F345" s="118"/>
    </row>
    <row r="346" spans="6:6" x14ac:dyDescent="0.25">
      <c r="F346" s="118"/>
    </row>
    <row r="347" spans="6:6" x14ac:dyDescent="0.25">
      <c r="F347" s="118"/>
    </row>
    <row r="348" spans="6:6" x14ac:dyDescent="0.25">
      <c r="F348" s="118"/>
    </row>
    <row r="349" spans="6:6" x14ac:dyDescent="0.25">
      <c r="F349" s="118"/>
    </row>
    <row r="350" spans="6:6" x14ac:dyDescent="0.25">
      <c r="F350" s="118"/>
    </row>
    <row r="351" spans="6:6" x14ac:dyDescent="0.25">
      <c r="F351" s="118"/>
    </row>
    <row r="352" spans="6:6" x14ac:dyDescent="0.25">
      <c r="F352" s="118"/>
    </row>
    <row r="353" spans="6:6" x14ac:dyDescent="0.25">
      <c r="F353" s="118"/>
    </row>
    <row r="354" spans="6:6" x14ac:dyDescent="0.25">
      <c r="F354" s="118"/>
    </row>
    <row r="355" spans="6:6" x14ac:dyDescent="0.25">
      <c r="F355" s="118"/>
    </row>
    <row r="356" spans="6:6" x14ac:dyDescent="0.25">
      <c r="F356" s="118"/>
    </row>
    <row r="357" spans="6:6" x14ac:dyDescent="0.25">
      <c r="F357" s="118"/>
    </row>
    <row r="358" spans="6:6" x14ac:dyDescent="0.25">
      <c r="F358" s="118"/>
    </row>
    <row r="359" spans="6:6" x14ac:dyDescent="0.25">
      <c r="F359" s="118"/>
    </row>
    <row r="360" spans="6:6" x14ac:dyDescent="0.25">
      <c r="F360" s="118"/>
    </row>
    <row r="361" spans="6:6" x14ac:dyDescent="0.25">
      <c r="F361" s="118"/>
    </row>
    <row r="362" spans="6:6" x14ac:dyDescent="0.25">
      <c r="F362" s="118"/>
    </row>
    <row r="363" spans="6:6" x14ac:dyDescent="0.25">
      <c r="F363" s="118"/>
    </row>
    <row r="364" spans="6:6" x14ac:dyDescent="0.25">
      <c r="F364" s="118"/>
    </row>
    <row r="365" spans="6:6" x14ac:dyDescent="0.25">
      <c r="F365" s="118"/>
    </row>
    <row r="366" spans="6:6" x14ac:dyDescent="0.25">
      <c r="F366" s="118"/>
    </row>
    <row r="367" spans="6:6" x14ac:dyDescent="0.25">
      <c r="F367" s="118"/>
    </row>
    <row r="368" spans="6:6" x14ac:dyDescent="0.25">
      <c r="F368" s="118"/>
    </row>
    <row r="369" spans="6:6" x14ac:dyDescent="0.25">
      <c r="F369" s="118"/>
    </row>
    <row r="370" spans="6:6" x14ac:dyDescent="0.25">
      <c r="F370" s="118"/>
    </row>
    <row r="371" spans="6:6" x14ac:dyDescent="0.25">
      <c r="F371" s="118"/>
    </row>
    <row r="372" spans="6:6" x14ac:dyDescent="0.25">
      <c r="F372" s="118"/>
    </row>
    <row r="373" spans="6:6" x14ac:dyDescent="0.25">
      <c r="F373" s="118"/>
    </row>
    <row r="374" spans="6:6" x14ac:dyDescent="0.25">
      <c r="F374" s="118"/>
    </row>
    <row r="375" spans="6:6" x14ac:dyDescent="0.25">
      <c r="F375" s="118"/>
    </row>
    <row r="376" spans="6:6" x14ac:dyDescent="0.25">
      <c r="F376" s="118"/>
    </row>
    <row r="377" spans="6:6" x14ac:dyDescent="0.25">
      <c r="F377" s="118"/>
    </row>
    <row r="378" spans="6:6" x14ac:dyDescent="0.25">
      <c r="F378" s="118"/>
    </row>
    <row r="379" spans="6:6" x14ac:dyDescent="0.25">
      <c r="F379" s="118"/>
    </row>
    <row r="380" spans="6:6" x14ac:dyDescent="0.25">
      <c r="F380" s="118"/>
    </row>
    <row r="381" spans="6:6" x14ac:dyDescent="0.25">
      <c r="F381" s="118"/>
    </row>
    <row r="382" spans="6:6" x14ac:dyDescent="0.25">
      <c r="F382" s="118"/>
    </row>
    <row r="383" spans="6:6" x14ac:dyDescent="0.25">
      <c r="F383" s="118"/>
    </row>
    <row r="384" spans="6:6" x14ac:dyDescent="0.25">
      <c r="F384" s="118"/>
    </row>
    <row r="385" spans="6:6" x14ac:dyDescent="0.25">
      <c r="F385" s="118"/>
    </row>
    <row r="386" spans="6:6" x14ac:dyDescent="0.25">
      <c r="F386" s="118"/>
    </row>
    <row r="387" spans="6:6" x14ac:dyDescent="0.25">
      <c r="F387" s="118"/>
    </row>
    <row r="388" spans="6:6" x14ac:dyDescent="0.25">
      <c r="F388" s="118"/>
    </row>
    <row r="389" spans="6:6" x14ac:dyDescent="0.25">
      <c r="F389" s="118"/>
    </row>
    <row r="390" spans="6:6" x14ac:dyDescent="0.25">
      <c r="F390" s="118"/>
    </row>
    <row r="391" spans="6:6" x14ac:dyDescent="0.25">
      <c r="F391" s="118"/>
    </row>
    <row r="392" spans="6:6" x14ac:dyDescent="0.25">
      <c r="F392" s="118"/>
    </row>
    <row r="393" spans="6:6" x14ac:dyDescent="0.25">
      <c r="F393" s="118"/>
    </row>
    <row r="394" spans="6:6" x14ac:dyDescent="0.25">
      <c r="F394" s="118"/>
    </row>
    <row r="395" spans="6:6" x14ac:dyDescent="0.25">
      <c r="F395" s="118"/>
    </row>
    <row r="396" spans="6:6" x14ac:dyDescent="0.25">
      <c r="F396" s="118"/>
    </row>
    <row r="397" spans="6:6" x14ac:dyDescent="0.25">
      <c r="F397" s="118"/>
    </row>
    <row r="398" spans="6:6" x14ac:dyDescent="0.25">
      <c r="F398" s="118"/>
    </row>
    <row r="399" spans="6:6" x14ac:dyDescent="0.25">
      <c r="F399" s="118"/>
    </row>
    <row r="400" spans="6:6" x14ac:dyDescent="0.25">
      <c r="F400" s="118"/>
    </row>
    <row r="401" spans="6:6" x14ac:dyDescent="0.25">
      <c r="F401" s="118"/>
    </row>
    <row r="402" spans="6:6" x14ac:dyDescent="0.25">
      <c r="F402" s="118"/>
    </row>
    <row r="403" spans="6:6" x14ac:dyDescent="0.25">
      <c r="F403" s="118"/>
    </row>
    <row r="404" spans="6:6" x14ac:dyDescent="0.25">
      <c r="F404" s="118"/>
    </row>
    <row r="405" spans="6:6" x14ac:dyDescent="0.25">
      <c r="F405" s="118"/>
    </row>
    <row r="406" spans="6:6" x14ac:dyDescent="0.25">
      <c r="F406" s="118"/>
    </row>
    <row r="407" spans="6:6" x14ac:dyDescent="0.25">
      <c r="F407" s="118"/>
    </row>
    <row r="408" spans="6:6" x14ac:dyDescent="0.25">
      <c r="F408" s="118"/>
    </row>
    <row r="409" spans="6:6" x14ac:dyDescent="0.25">
      <c r="F409" s="118"/>
    </row>
    <row r="410" spans="6:6" x14ac:dyDescent="0.25">
      <c r="F410" s="118"/>
    </row>
    <row r="411" spans="6:6" x14ac:dyDescent="0.25">
      <c r="F411" s="118"/>
    </row>
    <row r="412" spans="6:6" x14ac:dyDescent="0.25">
      <c r="F412" s="118"/>
    </row>
    <row r="413" spans="6:6" x14ac:dyDescent="0.25">
      <c r="F413" s="118"/>
    </row>
    <row r="414" spans="6:6" x14ac:dyDescent="0.25">
      <c r="F414" s="118"/>
    </row>
    <row r="415" spans="6:6" x14ac:dyDescent="0.25">
      <c r="F415" s="118"/>
    </row>
    <row r="416" spans="6:6" x14ac:dyDescent="0.25">
      <c r="F416" s="118"/>
    </row>
    <row r="417" spans="6:6" x14ac:dyDescent="0.25">
      <c r="F417" s="118"/>
    </row>
    <row r="418" spans="6:6" x14ac:dyDescent="0.25">
      <c r="F418" s="118"/>
    </row>
    <row r="419" spans="6:6" x14ac:dyDescent="0.25">
      <c r="F419" s="118"/>
    </row>
    <row r="420" spans="6:6" x14ac:dyDescent="0.25">
      <c r="F420" s="118"/>
    </row>
    <row r="421" spans="6:6" x14ac:dyDescent="0.25">
      <c r="F421" s="118"/>
    </row>
    <row r="422" spans="6:6" x14ac:dyDescent="0.25">
      <c r="F422" s="118"/>
    </row>
    <row r="423" spans="6:6" x14ac:dyDescent="0.25">
      <c r="F423" s="118"/>
    </row>
    <row r="424" spans="6:6" x14ac:dyDescent="0.25">
      <c r="F424" s="118"/>
    </row>
    <row r="425" spans="6:6" x14ac:dyDescent="0.25">
      <c r="F425" s="118"/>
    </row>
    <row r="426" spans="6:6" x14ac:dyDescent="0.25">
      <c r="F426" s="118"/>
    </row>
    <row r="427" spans="6:6" x14ac:dyDescent="0.25">
      <c r="F427" s="118"/>
    </row>
    <row r="428" spans="6:6" x14ac:dyDescent="0.25">
      <c r="F428" s="118"/>
    </row>
    <row r="429" spans="6:6" x14ac:dyDescent="0.25">
      <c r="F429" s="118"/>
    </row>
    <row r="430" spans="6:6" x14ac:dyDescent="0.25">
      <c r="F430" s="118"/>
    </row>
    <row r="431" spans="6:6" x14ac:dyDescent="0.25">
      <c r="F431" s="118"/>
    </row>
    <row r="432" spans="6:6" x14ac:dyDescent="0.25">
      <c r="F432" s="118"/>
    </row>
    <row r="433" spans="6:6" x14ac:dyDescent="0.25">
      <c r="F433" s="118"/>
    </row>
    <row r="434" spans="6:6" x14ac:dyDescent="0.25">
      <c r="F434" s="118"/>
    </row>
    <row r="435" spans="6:6" x14ac:dyDescent="0.25">
      <c r="F435" s="118"/>
    </row>
    <row r="436" spans="6:6" x14ac:dyDescent="0.25">
      <c r="F436" s="118"/>
    </row>
    <row r="437" spans="6:6" x14ac:dyDescent="0.25">
      <c r="F437" s="118"/>
    </row>
    <row r="438" spans="6:6" x14ac:dyDescent="0.25">
      <c r="F438" s="118"/>
    </row>
    <row r="439" spans="6:6" x14ac:dyDescent="0.25">
      <c r="F439" s="118"/>
    </row>
    <row r="440" spans="6:6" x14ac:dyDescent="0.25">
      <c r="F440" s="118"/>
    </row>
    <row r="441" spans="6:6" x14ac:dyDescent="0.25">
      <c r="F441" s="118"/>
    </row>
    <row r="442" spans="6:6" x14ac:dyDescent="0.25">
      <c r="F442" s="118"/>
    </row>
    <row r="443" spans="6:6" x14ac:dyDescent="0.25">
      <c r="F443" s="118"/>
    </row>
    <row r="444" spans="6:6" x14ac:dyDescent="0.25">
      <c r="F444" s="118"/>
    </row>
    <row r="445" spans="6:6" x14ac:dyDescent="0.25">
      <c r="F445" s="118"/>
    </row>
    <row r="446" spans="6:6" x14ac:dyDescent="0.25">
      <c r="F446" s="118"/>
    </row>
    <row r="447" spans="6:6" x14ac:dyDescent="0.25">
      <c r="F447" s="118"/>
    </row>
    <row r="448" spans="6:6" x14ac:dyDescent="0.25">
      <c r="F448" s="118"/>
    </row>
    <row r="449" spans="6:6" x14ac:dyDescent="0.25">
      <c r="F449" s="118"/>
    </row>
    <row r="450" spans="6:6" x14ac:dyDescent="0.25">
      <c r="F450" s="118"/>
    </row>
    <row r="451" spans="6:6" x14ac:dyDescent="0.25">
      <c r="F451" s="118"/>
    </row>
    <row r="452" spans="6:6" x14ac:dyDescent="0.25">
      <c r="F452" s="118"/>
    </row>
    <row r="453" spans="6:6" x14ac:dyDescent="0.25">
      <c r="F453" s="118"/>
    </row>
    <row r="454" spans="6:6" x14ac:dyDescent="0.25">
      <c r="F454" s="118"/>
    </row>
    <row r="455" spans="6:6" x14ac:dyDescent="0.25">
      <c r="F455" s="118"/>
    </row>
    <row r="456" spans="6:6" x14ac:dyDescent="0.25">
      <c r="F456" s="118"/>
    </row>
    <row r="457" spans="6:6" x14ac:dyDescent="0.25">
      <c r="F457" s="118"/>
    </row>
    <row r="458" spans="6:6" x14ac:dyDescent="0.25">
      <c r="F458" s="118"/>
    </row>
    <row r="459" spans="6:6" x14ac:dyDescent="0.25">
      <c r="F459" s="118"/>
    </row>
    <row r="460" spans="6:6" x14ac:dyDescent="0.25">
      <c r="F460" s="118"/>
    </row>
    <row r="461" spans="6:6" x14ac:dyDescent="0.25">
      <c r="F461" s="118"/>
    </row>
    <row r="462" spans="6:6" x14ac:dyDescent="0.25">
      <c r="F462" s="118"/>
    </row>
    <row r="463" spans="6:6" x14ac:dyDescent="0.25">
      <c r="F463" s="118"/>
    </row>
    <row r="464" spans="6:6" x14ac:dyDescent="0.25">
      <c r="F464" s="118"/>
    </row>
    <row r="465" spans="6:6" x14ac:dyDescent="0.25">
      <c r="F465" s="118"/>
    </row>
    <row r="466" spans="6:6" x14ac:dyDescent="0.25">
      <c r="F466" s="118"/>
    </row>
    <row r="467" spans="6:6" x14ac:dyDescent="0.25">
      <c r="F467" s="118"/>
    </row>
    <row r="468" spans="6:6" x14ac:dyDescent="0.25">
      <c r="F468" s="118"/>
    </row>
    <row r="469" spans="6:6" x14ac:dyDescent="0.25">
      <c r="F469" s="118"/>
    </row>
    <row r="470" spans="6:6" x14ac:dyDescent="0.25">
      <c r="F470" s="118"/>
    </row>
    <row r="471" spans="6:6" x14ac:dyDescent="0.25">
      <c r="F471" s="118"/>
    </row>
    <row r="472" spans="6:6" x14ac:dyDescent="0.25">
      <c r="F472" s="118"/>
    </row>
    <row r="473" spans="6:6" x14ac:dyDescent="0.25">
      <c r="F473" s="118"/>
    </row>
    <row r="474" spans="6:6" x14ac:dyDescent="0.25">
      <c r="F474" s="118"/>
    </row>
    <row r="475" spans="6:6" x14ac:dyDescent="0.25">
      <c r="F475" s="118"/>
    </row>
    <row r="476" spans="6:6" x14ac:dyDescent="0.25">
      <c r="F476" s="118"/>
    </row>
    <row r="477" spans="6:6" x14ac:dyDescent="0.25">
      <c r="F477" s="118"/>
    </row>
    <row r="478" spans="6:6" x14ac:dyDescent="0.25">
      <c r="F478" s="118"/>
    </row>
    <row r="479" spans="6:6" x14ac:dyDescent="0.25">
      <c r="F479" s="118"/>
    </row>
    <row r="480" spans="6:6" x14ac:dyDescent="0.25">
      <c r="F480" s="118"/>
    </row>
    <row r="481" spans="6:6" x14ac:dyDescent="0.25">
      <c r="F481" s="118"/>
    </row>
    <row r="482" spans="6:6" x14ac:dyDescent="0.25">
      <c r="F482" s="118"/>
    </row>
    <row r="483" spans="6:6" x14ac:dyDescent="0.25">
      <c r="F483" s="118"/>
    </row>
    <row r="484" spans="6:6" x14ac:dyDescent="0.25">
      <c r="F484" s="118"/>
    </row>
    <row r="485" spans="6:6" x14ac:dyDescent="0.25">
      <c r="F485" s="118"/>
    </row>
    <row r="486" spans="6:6" x14ac:dyDescent="0.25">
      <c r="F486" s="118"/>
    </row>
    <row r="487" spans="6:6" x14ac:dyDescent="0.25">
      <c r="F487" s="118"/>
    </row>
    <row r="488" spans="6:6" x14ac:dyDescent="0.25">
      <c r="F488" s="118"/>
    </row>
    <row r="489" spans="6:6" x14ac:dyDescent="0.25">
      <c r="F489" s="118"/>
    </row>
    <row r="490" spans="6:6" x14ac:dyDescent="0.25">
      <c r="F490" s="118"/>
    </row>
    <row r="491" spans="6:6" x14ac:dyDescent="0.25">
      <c r="F491" s="118"/>
    </row>
    <row r="492" spans="6:6" x14ac:dyDescent="0.25">
      <c r="F492" s="118"/>
    </row>
    <row r="493" spans="6:6" x14ac:dyDescent="0.25">
      <c r="F493" s="118"/>
    </row>
    <row r="494" spans="6:6" x14ac:dyDescent="0.25">
      <c r="F494" s="118"/>
    </row>
    <row r="495" spans="6:6" x14ac:dyDescent="0.25">
      <c r="F495" s="118"/>
    </row>
    <row r="496" spans="6:6" x14ac:dyDescent="0.25">
      <c r="F496" s="118"/>
    </row>
    <row r="497" spans="6:6" x14ac:dyDescent="0.25">
      <c r="F497" s="118"/>
    </row>
    <row r="498" spans="6:6" x14ac:dyDescent="0.25">
      <c r="F498" s="118"/>
    </row>
    <row r="499" spans="6:6" x14ac:dyDescent="0.25">
      <c r="F499" s="118"/>
    </row>
    <row r="500" spans="6:6" x14ac:dyDescent="0.25">
      <c r="F500" s="118"/>
    </row>
    <row r="501" spans="6:6" x14ac:dyDescent="0.25">
      <c r="F501" s="118"/>
    </row>
    <row r="502" spans="6:6" x14ac:dyDescent="0.25">
      <c r="F502" s="118"/>
    </row>
    <row r="503" spans="6:6" x14ac:dyDescent="0.25">
      <c r="F503" s="118"/>
    </row>
    <row r="504" spans="6:6" x14ac:dyDescent="0.25">
      <c r="F504" s="118"/>
    </row>
    <row r="505" spans="6:6" x14ac:dyDescent="0.25">
      <c r="F505" s="118"/>
    </row>
    <row r="506" spans="6:6" x14ac:dyDescent="0.25">
      <c r="F506" s="118"/>
    </row>
    <row r="507" spans="6:6" x14ac:dyDescent="0.25">
      <c r="F507" s="118"/>
    </row>
    <row r="508" spans="6:6" x14ac:dyDescent="0.25">
      <c r="F508" s="118"/>
    </row>
    <row r="509" spans="6:6" x14ac:dyDescent="0.25">
      <c r="F509" s="118"/>
    </row>
    <row r="510" spans="6:6" x14ac:dyDescent="0.25">
      <c r="F510" s="118"/>
    </row>
    <row r="511" spans="6:6" x14ac:dyDescent="0.25">
      <c r="F511" s="118"/>
    </row>
    <row r="512" spans="6:6" x14ac:dyDescent="0.25">
      <c r="F512" s="118"/>
    </row>
    <row r="513" spans="6:6" x14ac:dyDescent="0.25">
      <c r="F513" s="118"/>
    </row>
    <row r="514" spans="6:6" x14ac:dyDescent="0.25">
      <c r="F514" s="118"/>
    </row>
    <row r="515" spans="6:6" x14ac:dyDescent="0.25">
      <c r="F515" s="118"/>
    </row>
    <row r="516" spans="6:6" x14ac:dyDescent="0.25">
      <c r="F516" s="118"/>
    </row>
    <row r="517" spans="6:6" x14ac:dyDescent="0.25">
      <c r="F517" s="118"/>
    </row>
    <row r="518" spans="6:6" x14ac:dyDescent="0.25">
      <c r="F518" s="118"/>
    </row>
    <row r="519" spans="6:6" x14ac:dyDescent="0.25">
      <c r="F519" s="118"/>
    </row>
    <row r="520" spans="6:6" x14ac:dyDescent="0.25">
      <c r="F520" s="118"/>
    </row>
    <row r="521" spans="6:6" x14ac:dyDescent="0.25">
      <c r="F521" s="118"/>
    </row>
    <row r="522" spans="6:6" x14ac:dyDescent="0.25">
      <c r="F522" s="118"/>
    </row>
    <row r="523" spans="6:6" x14ac:dyDescent="0.25">
      <c r="F523" s="118"/>
    </row>
    <row r="524" spans="6:6" x14ac:dyDescent="0.25">
      <c r="F524" s="118"/>
    </row>
    <row r="525" spans="6:6" x14ac:dyDescent="0.25">
      <c r="F525" s="118"/>
    </row>
    <row r="526" spans="6:6" x14ac:dyDescent="0.25">
      <c r="F526" s="118"/>
    </row>
    <row r="527" spans="6:6" x14ac:dyDescent="0.25">
      <c r="F527" s="118"/>
    </row>
    <row r="528" spans="6:6" x14ac:dyDescent="0.25">
      <c r="F528" s="118"/>
    </row>
    <row r="529" spans="6:6" x14ac:dyDescent="0.25">
      <c r="F529" s="118"/>
    </row>
    <row r="530" spans="6:6" x14ac:dyDescent="0.25">
      <c r="F530" s="118"/>
    </row>
    <row r="531" spans="6:6" x14ac:dyDescent="0.25">
      <c r="F531" s="118"/>
    </row>
    <row r="532" spans="6:6" x14ac:dyDescent="0.25">
      <c r="F532" s="118"/>
    </row>
    <row r="533" spans="6:6" x14ac:dyDescent="0.25">
      <c r="F533" s="118"/>
    </row>
    <row r="534" spans="6:6" x14ac:dyDescent="0.25">
      <c r="F534" s="118"/>
    </row>
    <row r="535" spans="6:6" x14ac:dyDescent="0.25">
      <c r="F535" s="118"/>
    </row>
    <row r="536" spans="6:6" x14ac:dyDescent="0.25">
      <c r="F536" s="118"/>
    </row>
    <row r="537" spans="6:6" x14ac:dyDescent="0.25">
      <c r="F537" s="118"/>
    </row>
    <row r="538" spans="6:6" x14ac:dyDescent="0.25">
      <c r="F538" s="118"/>
    </row>
    <row r="539" spans="6:6" x14ac:dyDescent="0.25">
      <c r="F539" s="118"/>
    </row>
    <row r="540" spans="6:6" x14ac:dyDescent="0.25">
      <c r="F540" s="118"/>
    </row>
    <row r="541" spans="6:6" x14ac:dyDescent="0.25">
      <c r="F541" s="118"/>
    </row>
    <row r="542" spans="6:6" x14ac:dyDescent="0.25">
      <c r="F542" s="118"/>
    </row>
    <row r="543" spans="6:6" x14ac:dyDescent="0.25">
      <c r="F543" s="118"/>
    </row>
    <row r="544" spans="6:6" x14ac:dyDescent="0.25">
      <c r="F544" s="118"/>
    </row>
    <row r="545" spans="6:6" x14ac:dyDescent="0.25">
      <c r="F545" s="118"/>
    </row>
    <row r="546" spans="6:6" x14ac:dyDescent="0.25">
      <c r="F546" s="118"/>
    </row>
    <row r="547" spans="6:6" x14ac:dyDescent="0.25">
      <c r="F547" s="118"/>
    </row>
    <row r="548" spans="6:6" x14ac:dyDescent="0.25">
      <c r="F548" s="118"/>
    </row>
    <row r="549" spans="6:6" x14ac:dyDescent="0.25">
      <c r="F549" s="118"/>
    </row>
    <row r="550" spans="6:6" x14ac:dyDescent="0.25">
      <c r="F550" s="118"/>
    </row>
    <row r="551" spans="6:6" x14ac:dyDescent="0.25">
      <c r="F551" s="118"/>
    </row>
    <row r="552" spans="6:6" x14ac:dyDescent="0.25">
      <c r="F552" s="118"/>
    </row>
    <row r="553" spans="6:6" x14ac:dyDescent="0.25">
      <c r="F553" s="118"/>
    </row>
    <row r="554" spans="6:6" x14ac:dyDescent="0.25">
      <c r="F554" s="118"/>
    </row>
    <row r="555" spans="6:6" x14ac:dyDescent="0.25">
      <c r="F555" s="118"/>
    </row>
    <row r="556" spans="6:6" x14ac:dyDescent="0.25">
      <c r="F556" s="118"/>
    </row>
    <row r="557" spans="6:6" x14ac:dyDescent="0.25">
      <c r="F557" s="118"/>
    </row>
    <row r="558" spans="6:6" x14ac:dyDescent="0.25">
      <c r="F558" s="118"/>
    </row>
    <row r="559" spans="6:6" x14ac:dyDescent="0.25">
      <c r="F559" s="118"/>
    </row>
    <row r="560" spans="6:6" x14ac:dyDescent="0.25">
      <c r="F560" s="118"/>
    </row>
    <row r="561" spans="6:6" x14ac:dyDescent="0.25">
      <c r="F561" s="118"/>
    </row>
    <row r="562" spans="6:6" x14ac:dyDescent="0.25">
      <c r="F562" s="118"/>
    </row>
    <row r="563" spans="6:6" x14ac:dyDescent="0.25">
      <c r="F563" s="118"/>
    </row>
    <row r="564" spans="6:6" x14ac:dyDescent="0.25">
      <c r="F564" s="118"/>
    </row>
    <row r="565" spans="6:6" x14ac:dyDescent="0.25">
      <c r="F565" s="118"/>
    </row>
    <row r="566" spans="6:6" x14ac:dyDescent="0.25">
      <c r="F566" s="118"/>
    </row>
    <row r="567" spans="6:6" x14ac:dyDescent="0.25">
      <c r="F567" s="118"/>
    </row>
    <row r="568" spans="6:6" x14ac:dyDescent="0.25">
      <c r="F568" s="118"/>
    </row>
    <row r="569" spans="6:6" x14ac:dyDescent="0.25">
      <c r="F569" s="118"/>
    </row>
    <row r="570" spans="6:6" x14ac:dyDescent="0.25">
      <c r="F570" s="118"/>
    </row>
    <row r="571" spans="6:6" x14ac:dyDescent="0.25">
      <c r="F571" s="118"/>
    </row>
    <row r="572" spans="6:6" x14ac:dyDescent="0.25">
      <c r="F572" s="118"/>
    </row>
    <row r="573" spans="6:6" x14ac:dyDescent="0.25">
      <c r="F573" s="118"/>
    </row>
    <row r="574" spans="6:6" x14ac:dyDescent="0.25">
      <c r="F574" s="118"/>
    </row>
    <row r="575" spans="6:6" x14ac:dyDescent="0.25">
      <c r="F575" s="118"/>
    </row>
    <row r="576" spans="6:6" x14ac:dyDescent="0.25">
      <c r="F576" s="118"/>
    </row>
    <row r="577" spans="6:6" x14ac:dyDescent="0.25">
      <c r="F577" s="118"/>
    </row>
    <row r="578" spans="6:6" x14ac:dyDescent="0.25">
      <c r="F578" s="118"/>
    </row>
    <row r="579" spans="6:6" x14ac:dyDescent="0.25">
      <c r="F579" s="118"/>
    </row>
    <row r="580" spans="6:6" x14ac:dyDescent="0.25">
      <c r="F580" s="118"/>
    </row>
    <row r="581" spans="6:6" x14ac:dyDescent="0.25">
      <c r="F581" s="118"/>
    </row>
    <row r="582" spans="6:6" x14ac:dyDescent="0.25">
      <c r="F582" s="118"/>
    </row>
    <row r="583" spans="6:6" x14ac:dyDescent="0.25">
      <c r="F583" s="118"/>
    </row>
    <row r="584" spans="6:6" x14ac:dyDescent="0.25">
      <c r="F584" s="118"/>
    </row>
    <row r="585" spans="6:6" x14ac:dyDescent="0.25">
      <c r="F585" s="118"/>
    </row>
    <row r="586" spans="6:6" x14ac:dyDescent="0.25">
      <c r="F586" s="118"/>
    </row>
    <row r="587" spans="6:6" x14ac:dyDescent="0.25">
      <c r="F587" s="118"/>
    </row>
    <row r="588" spans="6:6" x14ac:dyDescent="0.25">
      <c r="F588" s="118"/>
    </row>
    <row r="589" spans="6:6" x14ac:dyDescent="0.25">
      <c r="F589" s="118"/>
    </row>
    <row r="590" spans="6:6" x14ac:dyDescent="0.25">
      <c r="F590" s="118"/>
    </row>
    <row r="591" spans="6:6" x14ac:dyDescent="0.25">
      <c r="F591" s="118"/>
    </row>
    <row r="592" spans="6:6" x14ac:dyDescent="0.25">
      <c r="F592" s="118"/>
    </row>
    <row r="593" spans="6:6" x14ac:dyDescent="0.25">
      <c r="F593" s="118"/>
    </row>
    <row r="594" spans="6:6" x14ac:dyDescent="0.25">
      <c r="F594" s="118"/>
    </row>
    <row r="595" spans="6:6" x14ac:dyDescent="0.25">
      <c r="F595" s="118"/>
    </row>
    <row r="596" spans="6:6" x14ac:dyDescent="0.25">
      <c r="F596" s="118"/>
    </row>
    <row r="597" spans="6:6" x14ac:dyDescent="0.25">
      <c r="F597" s="118"/>
    </row>
    <row r="598" spans="6:6" x14ac:dyDescent="0.25">
      <c r="F598" s="118"/>
    </row>
    <row r="599" spans="6:6" x14ac:dyDescent="0.25">
      <c r="F599" s="118"/>
    </row>
    <row r="600" spans="6:6" x14ac:dyDescent="0.25">
      <c r="F600" s="118"/>
    </row>
    <row r="601" spans="6:6" x14ac:dyDescent="0.25">
      <c r="F601" s="118"/>
    </row>
    <row r="602" spans="6:6" x14ac:dyDescent="0.25">
      <c r="F602" s="118"/>
    </row>
    <row r="603" spans="6:6" x14ac:dyDescent="0.25">
      <c r="F603" s="118"/>
    </row>
    <row r="604" spans="6:6" x14ac:dyDescent="0.25">
      <c r="F604" s="118"/>
    </row>
    <row r="605" spans="6:6" x14ac:dyDescent="0.25">
      <c r="F605" s="118"/>
    </row>
    <row r="606" spans="6:6" x14ac:dyDescent="0.25">
      <c r="F606" s="118"/>
    </row>
    <row r="607" spans="6:6" x14ac:dyDescent="0.25">
      <c r="F607" s="118"/>
    </row>
    <row r="608" spans="6:6" x14ac:dyDescent="0.25">
      <c r="F608" s="118"/>
    </row>
    <row r="609" spans="6:6" x14ac:dyDescent="0.25">
      <c r="F609" s="118"/>
    </row>
    <row r="610" spans="6:6" x14ac:dyDescent="0.25">
      <c r="F610" s="118"/>
    </row>
    <row r="611" spans="6:6" x14ac:dyDescent="0.25">
      <c r="F611" s="118"/>
    </row>
    <row r="612" spans="6:6" x14ac:dyDescent="0.25">
      <c r="F612" s="118"/>
    </row>
    <row r="613" spans="6:6" x14ac:dyDescent="0.25">
      <c r="F613" s="118"/>
    </row>
    <row r="614" spans="6:6" x14ac:dyDescent="0.25">
      <c r="F614" s="118"/>
    </row>
    <row r="615" spans="6:6" x14ac:dyDescent="0.25">
      <c r="F615" s="118"/>
    </row>
    <row r="616" spans="6:6" x14ac:dyDescent="0.25">
      <c r="F616" s="118"/>
    </row>
    <row r="617" spans="6:6" x14ac:dyDescent="0.25">
      <c r="F617" s="118"/>
    </row>
    <row r="618" spans="6:6" x14ac:dyDescent="0.25">
      <c r="F618" s="118"/>
    </row>
    <row r="619" spans="6:6" x14ac:dyDescent="0.25">
      <c r="F619" s="118"/>
    </row>
    <row r="620" spans="6:6" x14ac:dyDescent="0.25">
      <c r="F620" s="118"/>
    </row>
    <row r="621" spans="6:6" x14ac:dyDescent="0.25">
      <c r="F621" s="118"/>
    </row>
    <row r="622" spans="6:6" x14ac:dyDescent="0.25">
      <c r="F622" s="118"/>
    </row>
    <row r="623" spans="6:6" x14ac:dyDescent="0.25">
      <c r="F623" s="118"/>
    </row>
    <row r="624" spans="6:6" x14ac:dyDescent="0.25">
      <c r="F624" s="118"/>
    </row>
    <row r="625" spans="6:6" x14ac:dyDescent="0.25">
      <c r="F625" s="118"/>
    </row>
    <row r="626" spans="6:6" x14ac:dyDescent="0.25">
      <c r="F626" s="118"/>
    </row>
    <row r="627" spans="6:6" x14ac:dyDescent="0.25">
      <c r="F627" s="118"/>
    </row>
    <row r="628" spans="6:6" x14ac:dyDescent="0.25">
      <c r="F628" s="118"/>
    </row>
    <row r="629" spans="6:6" x14ac:dyDescent="0.25">
      <c r="F629" s="118"/>
    </row>
    <row r="630" spans="6:6" x14ac:dyDescent="0.25">
      <c r="F630" s="118"/>
    </row>
    <row r="631" spans="6:6" x14ac:dyDescent="0.25">
      <c r="F631" s="118"/>
    </row>
    <row r="632" spans="6:6" x14ac:dyDescent="0.25">
      <c r="F632" s="118"/>
    </row>
    <row r="633" spans="6:6" x14ac:dyDescent="0.25">
      <c r="F633" s="118"/>
    </row>
    <row r="634" spans="6:6" x14ac:dyDescent="0.25">
      <c r="F634" s="118"/>
    </row>
    <row r="635" spans="6:6" x14ac:dyDescent="0.25">
      <c r="F635" s="118"/>
    </row>
    <row r="636" spans="6:6" x14ac:dyDescent="0.25">
      <c r="F636" s="118"/>
    </row>
    <row r="637" spans="6:6" x14ac:dyDescent="0.25">
      <c r="F637" s="118"/>
    </row>
    <row r="638" spans="6:6" x14ac:dyDescent="0.25">
      <c r="F638" s="118"/>
    </row>
    <row r="639" spans="6:6" x14ac:dyDescent="0.25">
      <c r="F639" s="118"/>
    </row>
    <row r="640" spans="6:6" x14ac:dyDescent="0.25">
      <c r="F640" s="118"/>
    </row>
    <row r="641" spans="6:6" x14ac:dyDescent="0.25">
      <c r="F641" s="118"/>
    </row>
    <row r="642" spans="6:6" x14ac:dyDescent="0.25">
      <c r="F642" s="118"/>
    </row>
    <row r="643" spans="6:6" x14ac:dyDescent="0.25">
      <c r="F643" s="118"/>
    </row>
    <row r="644" spans="6:6" x14ac:dyDescent="0.25">
      <c r="F644" s="118"/>
    </row>
    <row r="645" spans="6:6" x14ac:dyDescent="0.25">
      <c r="F645" s="118"/>
    </row>
    <row r="646" spans="6:6" x14ac:dyDescent="0.25">
      <c r="F646" s="118"/>
    </row>
    <row r="647" spans="6:6" x14ac:dyDescent="0.25">
      <c r="F647" s="118"/>
    </row>
    <row r="648" spans="6:6" x14ac:dyDescent="0.25">
      <c r="F648" s="118"/>
    </row>
    <row r="649" spans="6:6" x14ac:dyDescent="0.25">
      <c r="F649" s="118"/>
    </row>
    <row r="650" spans="6:6" x14ac:dyDescent="0.25">
      <c r="F650" s="118"/>
    </row>
    <row r="651" spans="6:6" x14ac:dyDescent="0.25">
      <c r="F651" s="118"/>
    </row>
    <row r="652" spans="6:6" x14ac:dyDescent="0.25">
      <c r="F652" s="118"/>
    </row>
    <row r="653" spans="6:6" x14ac:dyDescent="0.25">
      <c r="F653" s="118"/>
    </row>
    <row r="654" spans="6:6" x14ac:dyDescent="0.25">
      <c r="F654" s="118"/>
    </row>
    <row r="655" spans="6:6" x14ac:dyDescent="0.25">
      <c r="F655" s="118"/>
    </row>
    <row r="656" spans="6:6" x14ac:dyDescent="0.25">
      <c r="F656" s="118"/>
    </row>
    <row r="657" spans="6:6" x14ac:dyDescent="0.25">
      <c r="F657" s="118"/>
    </row>
    <row r="658" spans="6:6" x14ac:dyDescent="0.25">
      <c r="F658" s="118"/>
    </row>
    <row r="659" spans="6:6" x14ac:dyDescent="0.25">
      <c r="F659" s="118"/>
    </row>
    <row r="660" spans="6:6" x14ac:dyDescent="0.25">
      <c r="F660" s="118"/>
    </row>
    <row r="661" spans="6:6" x14ac:dyDescent="0.25">
      <c r="F661" s="118"/>
    </row>
    <row r="662" spans="6:6" x14ac:dyDescent="0.25">
      <c r="F662" s="118"/>
    </row>
    <row r="663" spans="6:6" x14ac:dyDescent="0.25">
      <c r="F663" s="118"/>
    </row>
    <row r="664" spans="6:6" x14ac:dyDescent="0.25">
      <c r="F664" s="118"/>
    </row>
    <row r="665" spans="6:6" x14ac:dyDescent="0.25">
      <c r="F665" s="118"/>
    </row>
    <row r="666" spans="6:6" x14ac:dyDescent="0.25">
      <c r="F666" s="118"/>
    </row>
    <row r="667" spans="6:6" x14ac:dyDescent="0.25">
      <c r="F667" s="118"/>
    </row>
    <row r="668" spans="6:6" x14ac:dyDescent="0.25">
      <c r="F668" s="118"/>
    </row>
    <row r="669" spans="6:6" x14ac:dyDescent="0.25">
      <c r="F669" s="118"/>
    </row>
    <row r="670" spans="6:6" x14ac:dyDescent="0.25">
      <c r="F670" s="118"/>
    </row>
    <row r="671" spans="6:6" x14ac:dyDescent="0.25">
      <c r="F671" s="118"/>
    </row>
    <row r="672" spans="6:6" x14ac:dyDescent="0.25">
      <c r="F672" s="118"/>
    </row>
    <row r="673" spans="6:6" x14ac:dyDescent="0.25">
      <c r="F673" s="118"/>
    </row>
    <row r="674" spans="6:6" x14ac:dyDescent="0.25">
      <c r="F674" s="118"/>
    </row>
    <row r="675" spans="6:6" x14ac:dyDescent="0.25">
      <c r="F675" s="118"/>
    </row>
    <row r="676" spans="6:6" x14ac:dyDescent="0.25">
      <c r="F676" s="118"/>
    </row>
    <row r="677" spans="6:6" x14ac:dyDescent="0.25">
      <c r="F677" s="118"/>
    </row>
    <row r="678" spans="6:6" x14ac:dyDescent="0.25">
      <c r="F678" s="118"/>
    </row>
    <row r="679" spans="6:6" x14ac:dyDescent="0.25">
      <c r="F679" s="118"/>
    </row>
    <row r="680" spans="6:6" x14ac:dyDescent="0.25">
      <c r="F680" s="118"/>
    </row>
    <row r="681" spans="6:6" x14ac:dyDescent="0.25">
      <c r="F681" s="118"/>
    </row>
    <row r="682" spans="6:6" x14ac:dyDescent="0.25">
      <c r="F682" s="118"/>
    </row>
    <row r="683" spans="6:6" x14ac:dyDescent="0.25">
      <c r="F683" s="118"/>
    </row>
    <row r="684" spans="6:6" x14ac:dyDescent="0.25">
      <c r="F684" s="118"/>
    </row>
    <row r="685" spans="6:6" x14ac:dyDescent="0.25">
      <c r="F685" s="118"/>
    </row>
    <row r="686" spans="6:6" x14ac:dyDescent="0.25">
      <c r="F686" s="118"/>
    </row>
    <row r="687" spans="6:6" x14ac:dyDescent="0.25">
      <c r="F687" s="118"/>
    </row>
    <row r="688" spans="6:6" x14ac:dyDescent="0.25">
      <c r="F688" s="118"/>
    </row>
    <row r="689" spans="6:6" x14ac:dyDescent="0.25">
      <c r="F689" s="118"/>
    </row>
    <row r="690" spans="6:6" x14ac:dyDescent="0.25">
      <c r="F690" s="118"/>
    </row>
    <row r="691" spans="6:6" x14ac:dyDescent="0.25">
      <c r="F691" s="118"/>
    </row>
    <row r="692" spans="6:6" x14ac:dyDescent="0.25">
      <c r="F692" s="118"/>
    </row>
    <row r="693" spans="6:6" x14ac:dyDescent="0.25">
      <c r="F693" s="118"/>
    </row>
    <row r="694" spans="6:6" x14ac:dyDescent="0.25">
      <c r="F694" s="118"/>
    </row>
    <row r="695" spans="6:6" x14ac:dyDescent="0.25">
      <c r="F695" s="118"/>
    </row>
    <row r="696" spans="6:6" x14ac:dyDescent="0.25">
      <c r="F696" s="118"/>
    </row>
    <row r="697" spans="6:6" x14ac:dyDescent="0.25">
      <c r="F697" s="118"/>
    </row>
    <row r="698" spans="6:6" x14ac:dyDescent="0.25">
      <c r="F698" s="118"/>
    </row>
    <row r="699" spans="6:6" x14ac:dyDescent="0.25">
      <c r="F699" s="118"/>
    </row>
    <row r="700" spans="6:6" x14ac:dyDescent="0.25">
      <c r="F700" s="118"/>
    </row>
    <row r="701" spans="6:6" x14ac:dyDescent="0.25">
      <c r="F701" s="118"/>
    </row>
    <row r="702" spans="6:6" x14ac:dyDescent="0.25">
      <c r="F702" s="118"/>
    </row>
    <row r="703" spans="6:6" x14ac:dyDescent="0.25">
      <c r="F703" s="118"/>
    </row>
    <row r="704" spans="6:6" x14ac:dyDescent="0.25">
      <c r="F704" s="118"/>
    </row>
    <row r="705" spans="6:6" x14ac:dyDescent="0.25">
      <c r="F705" s="118"/>
    </row>
    <row r="706" spans="6:6" x14ac:dyDescent="0.25">
      <c r="F706" s="118"/>
    </row>
    <row r="707" spans="6:6" x14ac:dyDescent="0.25">
      <c r="F707" s="118"/>
    </row>
    <row r="708" spans="6:6" x14ac:dyDescent="0.25">
      <c r="F708" s="118"/>
    </row>
    <row r="709" spans="6:6" x14ac:dyDescent="0.25">
      <c r="F709" s="118"/>
    </row>
    <row r="710" spans="6:6" x14ac:dyDescent="0.25">
      <c r="F710" s="118"/>
    </row>
    <row r="711" spans="6:6" x14ac:dyDescent="0.25">
      <c r="F711" s="118"/>
    </row>
    <row r="712" spans="6:6" x14ac:dyDescent="0.25">
      <c r="F712" s="118"/>
    </row>
    <row r="713" spans="6:6" x14ac:dyDescent="0.25">
      <c r="F713" s="118"/>
    </row>
    <row r="714" spans="6:6" x14ac:dyDescent="0.25">
      <c r="F714" s="118"/>
    </row>
    <row r="715" spans="6:6" x14ac:dyDescent="0.25">
      <c r="F715" s="118"/>
    </row>
    <row r="716" spans="6:6" x14ac:dyDescent="0.25">
      <c r="F716" s="118"/>
    </row>
    <row r="717" spans="6:6" x14ac:dyDescent="0.25">
      <c r="F717" s="118"/>
    </row>
    <row r="718" spans="6:6" x14ac:dyDescent="0.25">
      <c r="F718" s="118"/>
    </row>
    <row r="719" spans="6:6" x14ac:dyDescent="0.25">
      <c r="F719" s="118"/>
    </row>
    <row r="720" spans="6:6" x14ac:dyDescent="0.25">
      <c r="F720" s="118"/>
    </row>
    <row r="721" spans="6:6" x14ac:dyDescent="0.25">
      <c r="F721" s="118"/>
    </row>
    <row r="722" spans="6:6" x14ac:dyDescent="0.25">
      <c r="F722" s="118"/>
    </row>
    <row r="723" spans="6:6" x14ac:dyDescent="0.25">
      <c r="F723" s="118"/>
    </row>
    <row r="724" spans="6:6" x14ac:dyDescent="0.25">
      <c r="F724" s="118"/>
    </row>
    <row r="725" spans="6:6" x14ac:dyDescent="0.25">
      <c r="F725" s="118"/>
    </row>
    <row r="726" spans="6:6" x14ac:dyDescent="0.25">
      <c r="F726" s="118"/>
    </row>
    <row r="727" spans="6:6" x14ac:dyDescent="0.25">
      <c r="F727" s="118"/>
    </row>
    <row r="728" spans="6:6" x14ac:dyDescent="0.25">
      <c r="F728" s="118"/>
    </row>
    <row r="729" spans="6:6" x14ac:dyDescent="0.25">
      <c r="F729" s="118"/>
    </row>
    <row r="730" spans="6:6" x14ac:dyDescent="0.25">
      <c r="F730" s="118"/>
    </row>
    <row r="731" spans="6:6" x14ac:dyDescent="0.25">
      <c r="F731" s="118"/>
    </row>
    <row r="732" spans="6:6" x14ac:dyDescent="0.25">
      <c r="F732" s="118"/>
    </row>
    <row r="733" spans="6:6" x14ac:dyDescent="0.25">
      <c r="F733" s="118"/>
    </row>
    <row r="734" spans="6:6" x14ac:dyDescent="0.25">
      <c r="F734" s="118"/>
    </row>
    <row r="735" spans="6:6" x14ac:dyDescent="0.25">
      <c r="F735" s="118"/>
    </row>
    <row r="736" spans="6:6" x14ac:dyDescent="0.25">
      <c r="F736" s="118"/>
    </row>
    <row r="737" spans="6:6" x14ac:dyDescent="0.25">
      <c r="F737" s="118"/>
    </row>
    <row r="738" spans="6:6" x14ac:dyDescent="0.25">
      <c r="F738" s="118"/>
    </row>
    <row r="739" spans="6:6" x14ac:dyDescent="0.25">
      <c r="F739" s="118"/>
    </row>
    <row r="740" spans="6:6" x14ac:dyDescent="0.25">
      <c r="F740" s="118"/>
    </row>
    <row r="741" spans="6:6" x14ac:dyDescent="0.25">
      <c r="F741" s="118"/>
    </row>
    <row r="742" spans="6:6" x14ac:dyDescent="0.25">
      <c r="F742" s="118"/>
    </row>
    <row r="743" spans="6:6" x14ac:dyDescent="0.25">
      <c r="F743" s="118"/>
    </row>
    <row r="744" spans="6:6" x14ac:dyDescent="0.25">
      <c r="F744" s="118"/>
    </row>
    <row r="745" spans="6:6" x14ac:dyDescent="0.25">
      <c r="F745" s="118"/>
    </row>
    <row r="746" spans="6:6" x14ac:dyDescent="0.25">
      <c r="F746" s="118"/>
    </row>
    <row r="747" spans="6:6" x14ac:dyDescent="0.25">
      <c r="F747" s="118"/>
    </row>
    <row r="748" spans="6:6" x14ac:dyDescent="0.25">
      <c r="F748" s="118"/>
    </row>
    <row r="749" spans="6:6" x14ac:dyDescent="0.25">
      <c r="F749" s="118"/>
    </row>
    <row r="750" spans="6:6" x14ac:dyDescent="0.25">
      <c r="F750" s="118"/>
    </row>
    <row r="751" spans="6:6" x14ac:dyDescent="0.25">
      <c r="F751" s="118"/>
    </row>
    <row r="752" spans="6:6" x14ac:dyDescent="0.25">
      <c r="F752" s="118"/>
    </row>
    <row r="753" spans="6:6" x14ac:dyDescent="0.25">
      <c r="F753" s="118"/>
    </row>
    <row r="754" spans="6:6" x14ac:dyDescent="0.25">
      <c r="F754" s="118"/>
    </row>
    <row r="755" spans="6:6" x14ac:dyDescent="0.25">
      <c r="F755" s="118"/>
    </row>
    <row r="756" spans="6:6" x14ac:dyDescent="0.25">
      <c r="F756" s="118"/>
    </row>
    <row r="757" spans="6:6" x14ac:dyDescent="0.25">
      <c r="F757" s="118"/>
    </row>
    <row r="758" spans="6:6" x14ac:dyDescent="0.25">
      <c r="F758" s="118"/>
    </row>
    <row r="759" spans="6:6" x14ac:dyDescent="0.25">
      <c r="F759" s="118"/>
    </row>
    <row r="760" spans="6:6" x14ac:dyDescent="0.25">
      <c r="F760" s="118"/>
    </row>
    <row r="761" spans="6:6" x14ac:dyDescent="0.25">
      <c r="F761" s="118"/>
    </row>
    <row r="762" spans="6:6" x14ac:dyDescent="0.25">
      <c r="F762" s="118"/>
    </row>
    <row r="763" spans="6:6" x14ac:dyDescent="0.25">
      <c r="F763" s="118"/>
    </row>
    <row r="764" spans="6:6" x14ac:dyDescent="0.25">
      <c r="F764" s="118"/>
    </row>
    <row r="765" spans="6:6" x14ac:dyDescent="0.25">
      <c r="F765" s="118"/>
    </row>
    <row r="766" spans="6:6" x14ac:dyDescent="0.25">
      <c r="F766" s="118"/>
    </row>
    <row r="767" spans="6:6" x14ac:dyDescent="0.25">
      <c r="F767" s="118"/>
    </row>
    <row r="768" spans="6:6" x14ac:dyDescent="0.25">
      <c r="F768" s="118"/>
    </row>
    <row r="769" spans="6:6" x14ac:dyDescent="0.25">
      <c r="F769" s="118"/>
    </row>
    <row r="770" spans="6:6" x14ac:dyDescent="0.25">
      <c r="F770" s="118"/>
    </row>
    <row r="771" spans="6:6" x14ac:dyDescent="0.25">
      <c r="F771" s="118"/>
    </row>
    <row r="772" spans="6:6" x14ac:dyDescent="0.25">
      <c r="F772" s="118"/>
    </row>
    <row r="773" spans="6:6" x14ac:dyDescent="0.25">
      <c r="F773" s="118"/>
    </row>
    <row r="774" spans="6:6" x14ac:dyDescent="0.25">
      <c r="F774" s="118"/>
    </row>
    <row r="775" spans="6:6" x14ac:dyDescent="0.25">
      <c r="F775" s="118"/>
    </row>
    <row r="776" spans="6:6" x14ac:dyDescent="0.25">
      <c r="F776" s="118"/>
    </row>
    <row r="777" spans="6:6" x14ac:dyDescent="0.25">
      <c r="F777" s="118"/>
    </row>
    <row r="778" spans="6:6" x14ac:dyDescent="0.25">
      <c r="F778" s="118"/>
    </row>
    <row r="779" spans="6:6" x14ac:dyDescent="0.25">
      <c r="F779" s="118"/>
    </row>
    <row r="780" spans="6:6" x14ac:dyDescent="0.25">
      <c r="F780" s="118"/>
    </row>
    <row r="781" spans="6:6" x14ac:dyDescent="0.25">
      <c r="F781" s="118"/>
    </row>
    <row r="782" spans="6:6" x14ac:dyDescent="0.25">
      <c r="F782" s="118"/>
    </row>
    <row r="783" spans="6:6" x14ac:dyDescent="0.25">
      <c r="F783" s="118"/>
    </row>
    <row r="784" spans="6:6" x14ac:dyDescent="0.25">
      <c r="F784" s="118"/>
    </row>
    <row r="785" spans="6:6" x14ac:dyDescent="0.25">
      <c r="F785" s="118"/>
    </row>
    <row r="786" spans="6:6" x14ac:dyDescent="0.25">
      <c r="F786" s="118"/>
    </row>
    <row r="787" spans="6:6" x14ac:dyDescent="0.25">
      <c r="F787" s="118"/>
    </row>
    <row r="788" spans="6:6" x14ac:dyDescent="0.25">
      <c r="F788" s="118"/>
    </row>
    <row r="789" spans="6:6" x14ac:dyDescent="0.25">
      <c r="F789" s="118"/>
    </row>
    <row r="790" spans="6:6" x14ac:dyDescent="0.25">
      <c r="F790" s="118"/>
    </row>
    <row r="791" spans="6:6" x14ac:dyDescent="0.25">
      <c r="F791" s="118"/>
    </row>
    <row r="792" spans="6:6" x14ac:dyDescent="0.25">
      <c r="F792" s="118"/>
    </row>
    <row r="793" spans="6:6" x14ac:dyDescent="0.25">
      <c r="F793" s="118"/>
    </row>
    <row r="794" spans="6:6" x14ac:dyDescent="0.25">
      <c r="F794" s="118"/>
    </row>
    <row r="795" spans="6:6" x14ac:dyDescent="0.25">
      <c r="F795" s="118"/>
    </row>
    <row r="796" spans="6:6" x14ac:dyDescent="0.25">
      <c r="F796" s="118"/>
    </row>
    <row r="797" spans="6:6" x14ac:dyDescent="0.25">
      <c r="F797" s="118"/>
    </row>
    <row r="798" spans="6:6" x14ac:dyDescent="0.25">
      <c r="F798" s="118"/>
    </row>
    <row r="799" spans="6:6" x14ac:dyDescent="0.25">
      <c r="F799" s="118"/>
    </row>
    <row r="800" spans="6:6" x14ac:dyDescent="0.25">
      <c r="F800" s="118"/>
    </row>
    <row r="801" spans="6:6" x14ac:dyDescent="0.25">
      <c r="F801" s="118"/>
    </row>
    <row r="802" spans="6:6" x14ac:dyDescent="0.25">
      <c r="F802" s="118"/>
    </row>
    <row r="803" spans="6:6" x14ac:dyDescent="0.25">
      <c r="F803" s="118"/>
    </row>
    <row r="804" spans="6:6" x14ac:dyDescent="0.25">
      <c r="F804" s="118"/>
    </row>
    <row r="805" spans="6:6" x14ac:dyDescent="0.25">
      <c r="F805" s="118"/>
    </row>
    <row r="806" spans="6:6" x14ac:dyDescent="0.25">
      <c r="F806" s="118"/>
    </row>
    <row r="807" spans="6:6" x14ac:dyDescent="0.25">
      <c r="F807" s="118"/>
    </row>
    <row r="808" spans="6:6" x14ac:dyDescent="0.25">
      <c r="F808" s="118"/>
    </row>
    <row r="809" spans="6:6" x14ac:dyDescent="0.25">
      <c r="F809" s="118"/>
    </row>
    <row r="810" spans="6:6" x14ac:dyDescent="0.25">
      <c r="F810" s="118"/>
    </row>
    <row r="811" spans="6:6" x14ac:dyDescent="0.25">
      <c r="F811" s="118"/>
    </row>
    <row r="812" spans="6:6" x14ac:dyDescent="0.25">
      <c r="F812" s="118"/>
    </row>
    <row r="813" spans="6:6" x14ac:dyDescent="0.25">
      <c r="F813" s="118"/>
    </row>
    <row r="814" spans="6:6" x14ac:dyDescent="0.25">
      <c r="F814" s="118"/>
    </row>
    <row r="815" spans="6:6" x14ac:dyDescent="0.25">
      <c r="F815" s="118"/>
    </row>
    <row r="816" spans="6:6" x14ac:dyDescent="0.25">
      <c r="F816" s="118"/>
    </row>
    <row r="817" spans="6:6" x14ac:dyDescent="0.25">
      <c r="F817" s="118"/>
    </row>
    <row r="818" spans="6:6" x14ac:dyDescent="0.25">
      <c r="F818" s="118"/>
    </row>
    <row r="819" spans="6:6" x14ac:dyDescent="0.25">
      <c r="F819" s="118"/>
    </row>
    <row r="820" spans="6:6" x14ac:dyDescent="0.25">
      <c r="F820" s="118"/>
    </row>
    <row r="821" spans="6:6" x14ac:dyDescent="0.25">
      <c r="F821" s="118"/>
    </row>
    <row r="822" spans="6:6" x14ac:dyDescent="0.25">
      <c r="F822" s="118"/>
    </row>
    <row r="823" spans="6:6" x14ac:dyDescent="0.25">
      <c r="F823" s="118"/>
    </row>
    <row r="824" spans="6:6" x14ac:dyDescent="0.25">
      <c r="F824" s="118"/>
    </row>
    <row r="825" spans="6:6" x14ac:dyDescent="0.25">
      <c r="F825" s="118"/>
    </row>
    <row r="826" spans="6:6" x14ac:dyDescent="0.25">
      <c r="F826" s="118"/>
    </row>
    <row r="827" spans="6:6" x14ac:dyDescent="0.25">
      <c r="F827" s="118"/>
    </row>
    <row r="828" spans="6:6" x14ac:dyDescent="0.25">
      <c r="F828" s="118"/>
    </row>
    <row r="829" spans="6:6" x14ac:dyDescent="0.25">
      <c r="F829" s="118"/>
    </row>
    <row r="830" spans="6:6" x14ac:dyDescent="0.25">
      <c r="F830" s="118"/>
    </row>
    <row r="831" spans="6:6" x14ac:dyDescent="0.25">
      <c r="F831" s="118"/>
    </row>
    <row r="832" spans="6:6" x14ac:dyDescent="0.25">
      <c r="F832" s="118"/>
    </row>
    <row r="833" spans="6:6" x14ac:dyDescent="0.25">
      <c r="F833" s="118"/>
    </row>
    <row r="834" spans="6:6" x14ac:dyDescent="0.25">
      <c r="F834" s="118"/>
    </row>
    <row r="835" spans="6:6" x14ac:dyDescent="0.25">
      <c r="F835" s="118"/>
    </row>
    <row r="836" spans="6:6" x14ac:dyDescent="0.25">
      <c r="F836" s="118"/>
    </row>
    <row r="837" spans="6:6" x14ac:dyDescent="0.25">
      <c r="F837" s="118"/>
    </row>
    <row r="838" spans="6:6" x14ac:dyDescent="0.25">
      <c r="F838" s="118"/>
    </row>
    <row r="839" spans="6:6" x14ac:dyDescent="0.25">
      <c r="F839" s="118"/>
    </row>
    <row r="840" spans="6:6" x14ac:dyDescent="0.25">
      <c r="F840" s="118"/>
    </row>
    <row r="841" spans="6:6" x14ac:dyDescent="0.25">
      <c r="F841" s="118"/>
    </row>
    <row r="842" spans="6:6" x14ac:dyDescent="0.25">
      <c r="F842" s="118"/>
    </row>
    <row r="843" spans="6:6" x14ac:dyDescent="0.25">
      <c r="F843" s="118"/>
    </row>
    <row r="844" spans="6:6" x14ac:dyDescent="0.25">
      <c r="F844" s="118"/>
    </row>
    <row r="845" spans="6:6" x14ac:dyDescent="0.25">
      <c r="F845" s="118"/>
    </row>
    <row r="846" spans="6:6" x14ac:dyDescent="0.25">
      <c r="F846" s="118"/>
    </row>
    <row r="847" spans="6:6" x14ac:dyDescent="0.25">
      <c r="F847" s="118"/>
    </row>
    <row r="848" spans="6:6" x14ac:dyDescent="0.25">
      <c r="F848" s="118"/>
    </row>
    <row r="849" spans="6:6" x14ac:dyDescent="0.25">
      <c r="F849" s="118"/>
    </row>
    <row r="850" spans="6:6" x14ac:dyDescent="0.25">
      <c r="F850" s="118"/>
    </row>
    <row r="851" spans="6:6" x14ac:dyDescent="0.25">
      <c r="F851" s="118"/>
    </row>
    <row r="852" spans="6:6" x14ac:dyDescent="0.25">
      <c r="F852" s="118"/>
    </row>
    <row r="853" spans="6:6" x14ac:dyDescent="0.25">
      <c r="F853" s="118"/>
    </row>
    <row r="854" spans="6:6" x14ac:dyDescent="0.25">
      <c r="F854" s="118"/>
    </row>
    <row r="855" spans="6:6" x14ac:dyDescent="0.25">
      <c r="F855" s="118"/>
    </row>
    <row r="856" spans="6:6" x14ac:dyDescent="0.25">
      <c r="F856" s="118"/>
    </row>
    <row r="857" spans="6:6" x14ac:dyDescent="0.25">
      <c r="F857" s="118"/>
    </row>
    <row r="858" spans="6:6" x14ac:dyDescent="0.25">
      <c r="F858" s="118"/>
    </row>
    <row r="859" spans="6:6" x14ac:dyDescent="0.25">
      <c r="F859" s="118"/>
    </row>
    <row r="860" spans="6:6" x14ac:dyDescent="0.25">
      <c r="F860" s="118"/>
    </row>
    <row r="861" spans="6:6" x14ac:dyDescent="0.25">
      <c r="F861" s="118"/>
    </row>
    <row r="862" spans="6:6" x14ac:dyDescent="0.25">
      <c r="F862" s="118"/>
    </row>
    <row r="863" spans="6:6" x14ac:dyDescent="0.25">
      <c r="F863" s="118"/>
    </row>
    <row r="864" spans="6:6" x14ac:dyDescent="0.25">
      <c r="F864" s="118"/>
    </row>
    <row r="865" spans="6:6" x14ac:dyDescent="0.25">
      <c r="F865" s="118"/>
    </row>
    <row r="866" spans="6:6" x14ac:dyDescent="0.25">
      <c r="F866" s="118"/>
    </row>
    <row r="867" spans="6:6" x14ac:dyDescent="0.25">
      <c r="F867" s="118"/>
    </row>
    <row r="868" spans="6:6" x14ac:dyDescent="0.25">
      <c r="F868" s="118"/>
    </row>
    <row r="869" spans="6:6" x14ac:dyDescent="0.25">
      <c r="F869" s="118"/>
    </row>
    <row r="870" spans="6:6" x14ac:dyDescent="0.25">
      <c r="F870" s="118"/>
    </row>
    <row r="871" spans="6:6" x14ac:dyDescent="0.25">
      <c r="F871" s="118"/>
    </row>
    <row r="872" spans="6:6" x14ac:dyDescent="0.25">
      <c r="F872" s="118"/>
    </row>
    <row r="873" spans="6:6" x14ac:dyDescent="0.25">
      <c r="F873" s="118"/>
    </row>
    <row r="874" spans="6:6" x14ac:dyDescent="0.25">
      <c r="F874" s="118"/>
    </row>
    <row r="875" spans="6:6" x14ac:dyDescent="0.25">
      <c r="F875" s="118"/>
    </row>
    <row r="876" spans="6:6" x14ac:dyDescent="0.25">
      <c r="F876" s="118"/>
    </row>
    <row r="877" spans="6:6" x14ac:dyDescent="0.25">
      <c r="F877" s="118"/>
    </row>
    <row r="878" spans="6:6" x14ac:dyDescent="0.25">
      <c r="F878" s="118"/>
    </row>
    <row r="879" spans="6:6" x14ac:dyDescent="0.25">
      <c r="F879" s="118"/>
    </row>
    <row r="880" spans="6:6" x14ac:dyDescent="0.25">
      <c r="F880" s="118"/>
    </row>
    <row r="881" spans="6:6" x14ac:dyDescent="0.25">
      <c r="F881" s="118"/>
    </row>
    <row r="882" spans="6:6" x14ac:dyDescent="0.25">
      <c r="F882" s="118"/>
    </row>
    <row r="883" spans="6:6" x14ac:dyDescent="0.25">
      <c r="F883" s="118"/>
    </row>
    <row r="884" spans="6:6" x14ac:dyDescent="0.25">
      <c r="F884" s="118"/>
    </row>
    <row r="885" spans="6:6" x14ac:dyDescent="0.25">
      <c r="F885" s="118"/>
    </row>
    <row r="886" spans="6:6" x14ac:dyDescent="0.25">
      <c r="F886" s="118"/>
    </row>
    <row r="887" spans="6:6" x14ac:dyDescent="0.25">
      <c r="F887" s="118"/>
    </row>
    <row r="888" spans="6:6" x14ac:dyDescent="0.25">
      <c r="F888" s="118"/>
    </row>
    <row r="889" spans="6:6" x14ac:dyDescent="0.25">
      <c r="F889" s="118"/>
    </row>
    <row r="890" spans="6:6" x14ac:dyDescent="0.25">
      <c r="F890" s="118"/>
    </row>
    <row r="891" spans="6:6" x14ac:dyDescent="0.25">
      <c r="F891" s="118"/>
    </row>
    <row r="892" spans="6:6" x14ac:dyDescent="0.25">
      <c r="F892" s="118"/>
    </row>
    <row r="893" spans="6:6" x14ac:dyDescent="0.25">
      <c r="F893" s="118"/>
    </row>
    <row r="894" spans="6:6" x14ac:dyDescent="0.25">
      <c r="F894" s="118"/>
    </row>
    <row r="895" spans="6:6" x14ac:dyDescent="0.25">
      <c r="F895" s="118"/>
    </row>
    <row r="896" spans="6:6" x14ac:dyDescent="0.25">
      <c r="F896" s="118"/>
    </row>
    <row r="897" spans="6:6" x14ac:dyDescent="0.25">
      <c r="F897" s="118"/>
    </row>
    <row r="898" spans="6:6" x14ac:dyDescent="0.25">
      <c r="F898" s="118"/>
    </row>
    <row r="899" spans="6:6" x14ac:dyDescent="0.25">
      <c r="F899" s="118"/>
    </row>
    <row r="900" spans="6:6" x14ac:dyDescent="0.25">
      <c r="F900" s="118"/>
    </row>
    <row r="901" spans="6:6" x14ac:dyDescent="0.25">
      <c r="F901" s="118"/>
    </row>
    <row r="902" spans="6:6" x14ac:dyDescent="0.25">
      <c r="F902" s="118"/>
    </row>
    <row r="903" spans="6:6" x14ac:dyDescent="0.25">
      <c r="F903" s="118"/>
    </row>
    <row r="904" spans="6:6" x14ac:dyDescent="0.25">
      <c r="F904" s="118"/>
    </row>
    <row r="905" spans="6:6" x14ac:dyDescent="0.25">
      <c r="F905" s="118"/>
    </row>
    <row r="906" spans="6:6" x14ac:dyDescent="0.25">
      <c r="F906" s="118"/>
    </row>
    <row r="907" spans="6:6" x14ac:dyDescent="0.25">
      <c r="F907" s="118"/>
    </row>
    <row r="908" spans="6:6" x14ac:dyDescent="0.25">
      <c r="F908" s="118"/>
    </row>
    <row r="909" spans="6:6" x14ac:dyDescent="0.25">
      <c r="F909" s="118"/>
    </row>
    <row r="910" spans="6:6" x14ac:dyDescent="0.25">
      <c r="F910" s="118"/>
    </row>
    <row r="911" spans="6:6" x14ac:dyDescent="0.25">
      <c r="F911" s="118"/>
    </row>
    <row r="912" spans="6:6" x14ac:dyDescent="0.25">
      <c r="F912" s="118"/>
    </row>
    <row r="913" spans="6:6" x14ac:dyDescent="0.25">
      <c r="F913" s="118"/>
    </row>
    <row r="914" spans="6:6" x14ac:dyDescent="0.25">
      <c r="F914" s="118"/>
    </row>
    <row r="915" spans="6:6" x14ac:dyDescent="0.25">
      <c r="F915" s="118"/>
    </row>
    <row r="916" spans="6:6" x14ac:dyDescent="0.25">
      <c r="F916" s="118"/>
    </row>
    <row r="917" spans="6:6" x14ac:dyDescent="0.25">
      <c r="F917" s="118"/>
    </row>
    <row r="918" spans="6:6" x14ac:dyDescent="0.25">
      <c r="F918" s="118"/>
    </row>
    <row r="919" spans="6:6" x14ac:dyDescent="0.25">
      <c r="F919" s="118"/>
    </row>
    <row r="920" spans="6:6" x14ac:dyDescent="0.25">
      <c r="F920" s="118"/>
    </row>
    <row r="921" spans="6:6" x14ac:dyDescent="0.25">
      <c r="F921" s="118"/>
    </row>
    <row r="922" spans="6:6" x14ac:dyDescent="0.25">
      <c r="F922" s="118"/>
    </row>
    <row r="923" spans="6:6" x14ac:dyDescent="0.25">
      <c r="F923" s="118"/>
    </row>
    <row r="924" spans="6:6" x14ac:dyDescent="0.25">
      <c r="F924" s="118"/>
    </row>
    <row r="925" spans="6:6" x14ac:dyDescent="0.25">
      <c r="F925" s="118"/>
    </row>
    <row r="926" spans="6:6" x14ac:dyDescent="0.25">
      <c r="F926" s="118"/>
    </row>
    <row r="927" spans="6:6" x14ac:dyDescent="0.25">
      <c r="F927" s="118"/>
    </row>
    <row r="928" spans="6:6" x14ac:dyDescent="0.25">
      <c r="F928" s="118"/>
    </row>
    <row r="929" spans="6:6" x14ac:dyDescent="0.25">
      <c r="F929" s="118"/>
    </row>
    <row r="930" spans="6:6" x14ac:dyDescent="0.25">
      <c r="F930" s="118"/>
    </row>
    <row r="931" spans="6:6" x14ac:dyDescent="0.25">
      <c r="F931" s="118"/>
    </row>
    <row r="932" spans="6:6" x14ac:dyDescent="0.25">
      <c r="F932" s="118"/>
    </row>
    <row r="933" spans="6:6" x14ac:dyDescent="0.25">
      <c r="F933" s="118"/>
    </row>
    <row r="934" spans="6:6" x14ac:dyDescent="0.25">
      <c r="F934" s="118"/>
    </row>
    <row r="935" spans="6:6" x14ac:dyDescent="0.25">
      <c r="F935" s="118"/>
    </row>
    <row r="936" spans="6:6" x14ac:dyDescent="0.25">
      <c r="F936" s="118"/>
    </row>
    <row r="937" spans="6:6" x14ac:dyDescent="0.25">
      <c r="F937" s="118"/>
    </row>
    <row r="938" spans="6:6" x14ac:dyDescent="0.25">
      <c r="F938" s="118"/>
    </row>
    <row r="939" spans="6:6" x14ac:dyDescent="0.25">
      <c r="F939" s="118"/>
    </row>
    <row r="940" spans="6:6" x14ac:dyDescent="0.25">
      <c r="F940" s="118"/>
    </row>
    <row r="941" spans="6:6" x14ac:dyDescent="0.25">
      <c r="F941" s="118"/>
    </row>
    <row r="942" spans="6:6" x14ac:dyDescent="0.25">
      <c r="F942" s="118"/>
    </row>
    <row r="943" spans="6:6" x14ac:dyDescent="0.25">
      <c r="F943" s="118"/>
    </row>
    <row r="944" spans="6:6" x14ac:dyDescent="0.25">
      <c r="F944" s="118"/>
    </row>
    <row r="945" spans="6:6" x14ac:dyDescent="0.25">
      <c r="F945" s="118"/>
    </row>
    <row r="946" spans="6:6" x14ac:dyDescent="0.25">
      <c r="F946" s="118"/>
    </row>
    <row r="947" spans="6:6" x14ac:dyDescent="0.25">
      <c r="F947" s="118"/>
    </row>
    <row r="948" spans="6:6" x14ac:dyDescent="0.25">
      <c r="F948" s="118"/>
    </row>
    <row r="949" spans="6:6" x14ac:dyDescent="0.25">
      <c r="F949" s="118"/>
    </row>
    <row r="950" spans="6:6" x14ac:dyDescent="0.25">
      <c r="F950" s="118"/>
    </row>
    <row r="951" spans="6:6" x14ac:dyDescent="0.25">
      <c r="F951" s="118"/>
    </row>
    <row r="952" spans="6:6" x14ac:dyDescent="0.25">
      <c r="F952" s="118"/>
    </row>
    <row r="953" spans="6:6" x14ac:dyDescent="0.25">
      <c r="F953" s="118"/>
    </row>
    <row r="954" spans="6:6" x14ac:dyDescent="0.25">
      <c r="F954" s="118"/>
    </row>
    <row r="955" spans="6:6" x14ac:dyDescent="0.25">
      <c r="F955" s="118"/>
    </row>
    <row r="956" spans="6:6" x14ac:dyDescent="0.25">
      <c r="F956" s="118"/>
    </row>
    <row r="957" spans="6:6" x14ac:dyDescent="0.25">
      <c r="F957" s="118"/>
    </row>
    <row r="958" spans="6:6" x14ac:dyDescent="0.25">
      <c r="F958" s="118"/>
    </row>
    <row r="959" spans="6:6" x14ac:dyDescent="0.25">
      <c r="F959" s="118"/>
    </row>
    <row r="960" spans="6:6" x14ac:dyDescent="0.25">
      <c r="F960" s="118"/>
    </row>
    <row r="961" spans="6:6" x14ac:dyDescent="0.25">
      <c r="F961" s="118"/>
    </row>
    <row r="962" spans="6:6" x14ac:dyDescent="0.25">
      <c r="F962" s="118"/>
    </row>
    <row r="963" spans="6:6" x14ac:dyDescent="0.25">
      <c r="F963" s="118"/>
    </row>
    <row r="964" spans="6:6" x14ac:dyDescent="0.25">
      <c r="F964" s="118"/>
    </row>
    <row r="965" spans="6:6" x14ac:dyDescent="0.25">
      <c r="F965" s="118"/>
    </row>
    <row r="966" spans="6:6" x14ac:dyDescent="0.25">
      <c r="F966" s="118"/>
    </row>
    <row r="967" spans="6:6" x14ac:dyDescent="0.25">
      <c r="F967" s="118"/>
    </row>
    <row r="968" spans="6:6" x14ac:dyDescent="0.25">
      <c r="F968" s="118"/>
    </row>
    <row r="969" spans="6:6" x14ac:dyDescent="0.25">
      <c r="F969" s="118"/>
    </row>
    <row r="970" spans="6:6" x14ac:dyDescent="0.25">
      <c r="F970" s="118"/>
    </row>
    <row r="971" spans="6:6" x14ac:dyDescent="0.25">
      <c r="F971" s="118"/>
    </row>
    <row r="972" spans="6:6" x14ac:dyDescent="0.25">
      <c r="F972" s="118"/>
    </row>
    <row r="973" spans="6:6" x14ac:dyDescent="0.25">
      <c r="F973" s="118"/>
    </row>
    <row r="974" spans="6:6" x14ac:dyDescent="0.25">
      <c r="F974" s="118"/>
    </row>
    <row r="975" spans="6:6" x14ac:dyDescent="0.25">
      <c r="F975" s="118"/>
    </row>
    <row r="976" spans="6:6" x14ac:dyDescent="0.25">
      <c r="F976" s="118"/>
    </row>
    <row r="977" spans="6:6" x14ac:dyDescent="0.25">
      <c r="F977" s="118"/>
    </row>
    <row r="978" spans="6:6" x14ac:dyDescent="0.25">
      <c r="F978" s="118"/>
    </row>
    <row r="979" spans="6:6" x14ac:dyDescent="0.25">
      <c r="F979" s="118"/>
    </row>
    <row r="980" spans="6:6" x14ac:dyDescent="0.25">
      <c r="F980" s="118"/>
    </row>
    <row r="981" spans="6:6" x14ac:dyDescent="0.25">
      <c r="F981" s="118"/>
    </row>
    <row r="982" spans="6:6" x14ac:dyDescent="0.25">
      <c r="F982" s="118"/>
    </row>
    <row r="983" spans="6:6" x14ac:dyDescent="0.25">
      <c r="F983" s="118"/>
    </row>
    <row r="984" spans="6:6" x14ac:dyDescent="0.25">
      <c r="F984" s="118"/>
    </row>
    <row r="985" spans="6:6" x14ac:dyDescent="0.25">
      <c r="F985" s="118"/>
    </row>
    <row r="986" spans="6:6" x14ac:dyDescent="0.25">
      <c r="F986" s="118"/>
    </row>
    <row r="987" spans="6:6" x14ac:dyDescent="0.25">
      <c r="F987" s="118"/>
    </row>
    <row r="988" spans="6:6" x14ac:dyDescent="0.25">
      <c r="F988" s="118"/>
    </row>
    <row r="989" spans="6:6" x14ac:dyDescent="0.25">
      <c r="F989" s="118"/>
    </row>
    <row r="990" spans="6:6" x14ac:dyDescent="0.25">
      <c r="F990" s="118"/>
    </row>
    <row r="991" spans="6:6" x14ac:dyDescent="0.25">
      <c r="F991" s="118"/>
    </row>
    <row r="992" spans="6:6" x14ac:dyDescent="0.25">
      <c r="F992" s="118"/>
    </row>
    <row r="993" spans="6:6" x14ac:dyDescent="0.25">
      <c r="F993" s="118"/>
    </row>
    <row r="994" spans="6:6" x14ac:dyDescent="0.25">
      <c r="F994" s="118"/>
    </row>
    <row r="995" spans="6:6" x14ac:dyDescent="0.25">
      <c r="F995" s="118"/>
    </row>
    <row r="996" spans="6:6" x14ac:dyDescent="0.25">
      <c r="F996" s="118"/>
    </row>
    <row r="997" spans="6:6" x14ac:dyDescent="0.25">
      <c r="F997" s="118"/>
    </row>
    <row r="998" spans="6:6" x14ac:dyDescent="0.25">
      <c r="F998" s="118"/>
    </row>
    <row r="999" spans="6:6" x14ac:dyDescent="0.25">
      <c r="F999" s="118"/>
    </row>
    <row r="1000" spans="6:6" x14ac:dyDescent="0.25">
      <c r="F1000" s="118"/>
    </row>
    <row r="1001" spans="6:6" x14ac:dyDescent="0.25">
      <c r="F1001" s="118"/>
    </row>
    <row r="1002" spans="6:6" x14ac:dyDescent="0.25">
      <c r="F1002" s="118"/>
    </row>
    <row r="1003" spans="6:6" x14ac:dyDescent="0.25">
      <c r="F1003" s="118"/>
    </row>
    <row r="1004" spans="6:6" x14ac:dyDescent="0.25">
      <c r="F1004" s="118"/>
    </row>
    <row r="1005" spans="6:6" x14ac:dyDescent="0.25">
      <c r="F1005" s="118"/>
    </row>
    <row r="1006" spans="6:6" x14ac:dyDescent="0.25">
      <c r="F1006" s="118"/>
    </row>
    <row r="1007" spans="6:6" x14ac:dyDescent="0.25">
      <c r="F1007" s="118"/>
    </row>
    <row r="1008" spans="6:6" x14ac:dyDescent="0.25">
      <c r="F1008" s="118"/>
    </row>
    <row r="1009" spans="6:6" x14ac:dyDescent="0.25">
      <c r="F1009" s="118"/>
    </row>
    <row r="1010" spans="6:6" x14ac:dyDescent="0.25">
      <c r="F1010" s="118"/>
    </row>
    <row r="1011" spans="6:6" x14ac:dyDescent="0.25">
      <c r="F1011" s="118"/>
    </row>
    <row r="1012" spans="6:6" x14ac:dyDescent="0.25">
      <c r="F1012" s="118"/>
    </row>
    <row r="1013" spans="6:6" x14ac:dyDescent="0.25">
      <c r="F1013" s="118"/>
    </row>
    <row r="1014" spans="6:6" x14ac:dyDescent="0.25">
      <c r="F1014" s="118"/>
    </row>
    <row r="1015" spans="6:6" x14ac:dyDescent="0.25">
      <c r="F1015" s="118"/>
    </row>
    <row r="1016" spans="6:6" x14ac:dyDescent="0.25">
      <c r="F1016" s="118"/>
    </row>
    <row r="1017" spans="6:6" x14ac:dyDescent="0.25">
      <c r="F1017" s="118"/>
    </row>
    <row r="1018" spans="6:6" x14ac:dyDescent="0.25">
      <c r="F1018" s="118"/>
    </row>
    <row r="1019" spans="6:6" x14ac:dyDescent="0.25">
      <c r="F1019" s="118"/>
    </row>
    <row r="1020" spans="6:6" x14ac:dyDescent="0.25">
      <c r="F1020" s="118"/>
    </row>
    <row r="1021" spans="6:6" x14ac:dyDescent="0.25">
      <c r="F1021" s="118"/>
    </row>
    <row r="1022" spans="6:6" x14ac:dyDescent="0.25">
      <c r="F1022" s="118"/>
    </row>
    <row r="1023" spans="6:6" x14ac:dyDescent="0.25">
      <c r="F1023" s="118"/>
    </row>
    <row r="1024" spans="6:6" x14ac:dyDescent="0.25">
      <c r="F1024" s="118"/>
    </row>
    <row r="1025" spans="6:6" x14ac:dyDescent="0.25">
      <c r="F1025" s="118"/>
    </row>
    <row r="1026" spans="6:6" x14ac:dyDescent="0.25">
      <c r="F1026" s="118"/>
    </row>
    <row r="1027" spans="6:6" x14ac:dyDescent="0.25">
      <c r="F1027" s="118"/>
    </row>
    <row r="1028" spans="6:6" x14ac:dyDescent="0.25">
      <c r="F1028" s="118"/>
    </row>
    <row r="1029" spans="6:6" x14ac:dyDescent="0.25">
      <c r="F1029" s="118"/>
    </row>
    <row r="1030" spans="6:6" x14ac:dyDescent="0.25">
      <c r="F1030" s="118"/>
    </row>
    <row r="1031" spans="6:6" x14ac:dyDescent="0.25">
      <c r="F1031" s="118"/>
    </row>
    <row r="1032" spans="6:6" x14ac:dyDescent="0.25">
      <c r="F1032" s="118"/>
    </row>
    <row r="1033" spans="6:6" x14ac:dyDescent="0.25">
      <c r="F1033" s="118"/>
    </row>
    <row r="1034" spans="6:6" x14ac:dyDescent="0.25">
      <c r="F1034" s="118"/>
    </row>
    <row r="1035" spans="6:6" x14ac:dyDescent="0.25">
      <c r="F1035" s="118"/>
    </row>
    <row r="1036" spans="6:6" x14ac:dyDescent="0.25">
      <c r="F1036" s="118"/>
    </row>
    <row r="1037" spans="6:6" x14ac:dyDescent="0.25">
      <c r="F1037" s="118"/>
    </row>
    <row r="1038" spans="6:6" x14ac:dyDescent="0.25">
      <c r="F1038" s="118"/>
    </row>
    <row r="1039" spans="6:6" x14ac:dyDescent="0.25">
      <c r="F1039" s="118"/>
    </row>
    <row r="1040" spans="6:6" x14ac:dyDescent="0.25">
      <c r="F1040" s="118"/>
    </row>
    <row r="1041" spans="6:6" x14ac:dyDescent="0.25">
      <c r="F1041" s="118"/>
    </row>
    <row r="1042" spans="6:6" x14ac:dyDescent="0.25">
      <c r="F1042" s="118"/>
    </row>
    <row r="1043" spans="6:6" x14ac:dyDescent="0.25">
      <c r="F1043" s="118"/>
    </row>
    <row r="1044" spans="6:6" x14ac:dyDescent="0.25">
      <c r="F1044" s="118"/>
    </row>
    <row r="1045" spans="6:6" x14ac:dyDescent="0.25">
      <c r="F1045" s="118"/>
    </row>
    <row r="1046" spans="6:6" x14ac:dyDescent="0.25">
      <c r="F1046" s="118"/>
    </row>
    <row r="1047" spans="6:6" x14ac:dyDescent="0.25">
      <c r="F1047" s="118"/>
    </row>
    <row r="1048" spans="6:6" x14ac:dyDescent="0.25">
      <c r="F1048" s="118"/>
    </row>
    <row r="1049" spans="6:6" x14ac:dyDescent="0.25">
      <c r="F1049" s="118"/>
    </row>
    <row r="1050" spans="6:6" x14ac:dyDescent="0.25">
      <c r="F1050" s="118"/>
    </row>
    <row r="1051" spans="6:6" x14ac:dyDescent="0.25">
      <c r="F1051" s="118"/>
    </row>
    <row r="1052" spans="6:6" x14ac:dyDescent="0.25">
      <c r="F1052" s="118"/>
    </row>
    <row r="1053" spans="6:6" x14ac:dyDescent="0.25">
      <c r="F1053" s="118"/>
    </row>
    <row r="1054" spans="6:6" x14ac:dyDescent="0.25">
      <c r="F1054" s="118"/>
    </row>
    <row r="1055" spans="6:6" x14ac:dyDescent="0.25">
      <c r="F1055" s="118"/>
    </row>
    <row r="1056" spans="6:6" x14ac:dyDescent="0.25">
      <c r="F1056" s="118"/>
    </row>
    <row r="1057" spans="6:6" x14ac:dyDescent="0.25">
      <c r="F1057" s="118"/>
    </row>
    <row r="1058" spans="6:6" x14ac:dyDescent="0.25">
      <c r="F1058" s="118"/>
    </row>
    <row r="1059" spans="6:6" x14ac:dyDescent="0.25">
      <c r="F1059" s="118"/>
    </row>
    <row r="1060" spans="6:6" x14ac:dyDescent="0.25">
      <c r="F1060" s="118"/>
    </row>
    <row r="1061" spans="6:6" x14ac:dyDescent="0.25">
      <c r="F1061" s="118"/>
    </row>
    <row r="1062" spans="6:6" x14ac:dyDescent="0.25">
      <c r="F1062" s="118"/>
    </row>
    <row r="1063" spans="6:6" x14ac:dyDescent="0.25">
      <c r="F1063" s="118"/>
    </row>
    <row r="1064" spans="6:6" x14ac:dyDescent="0.25">
      <c r="F1064" s="118"/>
    </row>
    <row r="1065" spans="6:6" x14ac:dyDescent="0.25">
      <c r="F1065" s="118"/>
    </row>
    <row r="1066" spans="6:6" x14ac:dyDescent="0.25">
      <c r="F1066" s="118"/>
    </row>
    <row r="1067" spans="6:6" x14ac:dyDescent="0.25">
      <c r="F1067" s="118"/>
    </row>
    <row r="1068" spans="6:6" x14ac:dyDescent="0.25">
      <c r="F1068" s="118"/>
    </row>
    <row r="1069" spans="6:6" x14ac:dyDescent="0.25">
      <c r="F1069" s="118"/>
    </row>
    <row r="1070" spans="6:6" x14ac:dyDescent="0.25">
      <c r="F1070" s="118"/>
    </row>
    <row r="1071" spans="6:6" x14ac:dyDescent="0.25">
      <c r="F1071" s="118"/>
    </row>
    <row r="1072" spans="6:6" x14ac:dyDescent="0.25">
      <c r="F1072" s="118"/>
    </row>
    <row r="1073" spans="6:6" x14ac:dyDescent="0.25">
      <c r="F1073" s="118"/>
    </row>
    <row r="1074" spans="6:6" x14ac:dyDescent="0.25">
      <c r="F1074" s="118"/>
    </row>
    <row r="1075" spans="6:6" x14ac:dyDescent="0.25">
      <c r="F1075" s="118"/>
    </row>
    <row r="1076" spans="6:6" x14ac:dyDescent="0.25">
      <c r="F1076" s="118"/>
    </row>
    <row r="1077" spans="6:6" x14ac:dyDescent="0.25">
      <c r="F1077" s="118"/>
    </row>
    <row r="1078" spans="6:6" x14ac:dyDescent="0.25">
      <c r="F1078" s="118"/>
    </row>
    <row r="1079" spans="6:6" x14ac:dyDescent="0.25">
      <c r="F1079" s="118"/>
    </row>
    <row r="1080" spans="6:6" x14ac:dyDescent="0.25">
      <c r="F1080" s="118"/>
    </row>
    <row r="1081" spans="6:6" x14ac:dyDescent="0.25">
      <c r="F1081" s="118"/>
    </row>
    <row r="1082" spans="6:6" x14ac:dyDescent="0.25">
      <c r="F1082" s="118"/>
    </row>
    <row r="1083" spans="6:6" x14ac:dyDescent="0.25">
      <c r="F1083" s="118"/>
    </row>
    <row r="1084" spans="6:6" x14ac:dyDescent="0.25">
      <c r="F1084" s="118"/>
    </row>
    <row r="1085" spans="6:6" x14ac:dyDescent="0.25">
      <c r="F1085" s="118"/>
    </row>
    <row r="1086" spans="6:6" x14ac:dyDescent="0.25">
      <c r="F1086" s="118"/>
    </row>
    <row r="1087" spans="6:6" x14ac:dyDescent="0.25">
      <c r="F1087" s="118"/>
    </row>
    <row r="1088" spans="6:6" x14ac:dyDescent="0.25">
      <c r="F1088" s="118"/>
    </row>
    <row r="1089" spans="6:6" x14ac:dyDescent="0.25">
      <c r="F1089" s="118"/>
    </row>
    <row r="1090" spans="6:6" x14ac:dyDescent="0.25">
      <c r="F1090" s="118"/>
    </row>
    <row r="1091" spans="6:6" x14ac:dyDescent="0.25">
      <c r="F1091" s="118"/>
    </row>
    <row r="1092" spans="6:6" x14ac:dyDescent="0.25">
      <c r="F1092" s="118"/>
    </row>
    <row r="1093" spans="6:6" x14ac:dyDescent="0.25">
      <c r="F1093" s="118"/>
    </row>
    <row r="1094" spans="6:6" x14ac:dyDescent="0.25">
      <c r="F1094" s="118"/>
    </row>
    <row r="1095" spans="6:6" x14ac:dyDescent="0.25">
      <c r="F1095" s="118"/>
    </row>
    <row r="1096" spans="6:6" x14ac:dyDescent="0.25">
      <c r="F1096" s="118"/>
    </row>
    <row r="1097" spans="6:6" x14ac:dyDescent="0.25">
      <c r="F1097" s="118"/>
    </row>
    <row r="1098" spans="6:6" x14ac:dyDescent="0.25">
      <c r="F1098" s="118"/>
    </row>
    <row r="1099" spans="6:6" x14ac:dyDescent="0.25">
      <c r="F1099" s="118"/>
    </row>
    <row r="1100" spans="6:6" x14ac:dyDescent="0.25">
      <c r="F1100" s="118"/>
    </row>
    <row r="1101" spans="6:6" x14ac:dyDescent="0.25">
      <c r="F1101" s="118"/>
    </row>
    <row r="1102" spans="6:6" x14ac:dyDescent="0.25">
      <c r="F1102" s="118"/>
    </row>
    <row r="1103" spans="6:6" x14ac:dyDescent="0.25">
      <c r="F1103" s="118"/>
    </row>
    <row r="1104" spans="6:6" x14ac:dyDescent="0.25">
      <c r="F1104" s="118"/>
    </row>
    <row r="1105" spans="6:6" x14ac:dyDescent="0.25">
      <c r="F1105" s="118"/>
    </row>
    <row r="1106" spans="6:6" x14ac:dyDescent="0.25">
      <c r="F1106" s="118"/>
    </row>
    <row r="1107" spans="6:6" x14ac:dyDescent="0.25">
      <c r="F1107" s="118"/>
    </row>
    <row r="1108" spans="6:6" x14ac:dyDescent="0.25">
      <c r="F1108" s="118"/>
    </row>
    <row r="1109" spans="6:6" x14ac:dyDescent="0.25">
      <c r="F1109" s="118"/>
    </row>
    <row r="1110" spans="6:6" x14ac:dyDescent="0.25">
      <c r="F1110" s="118"/>
    </row>
    <row r="1111" spans="6:6" x14ac:dyDescent="0.25">
      <c r="F1111" s="118"/>
    </row>
    <row r="1112" spans="6:6" x14ac:dyDescent="0.25">
      <c r="F1112" s="118"/>
    </row>
    <row r="1113" spans="6:6" x14ac:dyDescent="0.25">
      <c r="F1113" s="118"/>
    </row>
    <row r="1114" spans="6:6" x14ac:dyDescent="0.25">
      <c r="F1114" s="118"/>
    </row>
    <row r="1115" spans="6:6" x14ac:dyDescent="0.25">
      <c r="F1115" s="118"/>
    </row>
    <row r="1116" spans="6:6" x14ac:dyDescent="0.25">
      <c r="F1116" s="118"/>
    </row>
    <row r="1117" spans="6:6" x14ac:dyDescent="0.25">
      <c r="F1117" s="118"/>
    </row>
    <row r="1118" spans="6:6" x14ac:dyDescent="0.25">
      <c r="F1118" s="118"/>
    </row>
    <row r="1119" spans="6:6" x14ac:dyDescent="0.25">
      <c r="F1119" s="118"/>
    </row>
    <row r="1120" spans="6:6" x14ac:dyDescent="0.25">
      <c r="F1120" s="118"/>
    </row>
    <row r="1121" spans="6:6" x14ac:dyDescent="0.25">
      <c r="F1121" s="118"/>
    </row>
    <row r="1122" spans="6:6" x14ac:dyDescent="0.25">
      <c r="F1122" s="118"/>
    </row>
    <row r="1123" spans="6:6" x14ac:dyDescent="0.25">
      <c r="F1123" s="118"/>
    </row>
    <row r="1124" spans="6:6" x14ac:dyDescent="0.25">
      <c r="F1124" s="118"/>
    </row>
    <row r="1125" spans="6:6" x14ac:dyDescent="0.25">
      <c r="F1125" s="118"/>
    </row>
    <row r="1126" spans="6:6" x14ac:dyDescent="0.25">
      <c r="F1126" s="118"/>
    </row>
    <row r="1127" spans="6:6" x14ac:dyDescent="0.25">
      <c r="F1127" s="118"/>
    </row>
    <row r="1128" spans="6:6" x14ac:dyDescent="0.25">
      <c r="F1128" s="118"/>
    </row>
    <row r="1129" spans="6:6" x14ac:dyDescent="0.25">
      <c r="F1129" s="118"/>
    </row>
    <row r="1130" spans="6:6" x14ac:dyDescent="0.25">
      <c r="F1130" s="118"/>
    </row>
    <row r="1131" spans="6:6" x14ac:dyDescent="0.25">
      <c r="F1131" s="118"/>
    </row>
    <row r="1132" spans="6:6" x14ac:dyDescent="0.25">
      <c r="F1132" s="118"/>
    </row>
    <row r="1133" spans="6:6" x14ac:dyDescent="0.25">
      <c r="F1133" s="118"/>
    </row>
    <row r="1134" spans="6:6" x14ac:dyDescent="0.25">
      <c r="F1134" s="118"/>
    </row>
    <row r="1135" spans="6:6" x14ac:dyDescent="0.25">
      <c r="F1135" s="118"/>
    </row>
    <row r="1136" spans="6:6" x14ac:dyDescent="0.25">
      <c r="F1136" s="118"/>
    </row>
    <row r="1137" spans="6:6" x14ac:dyDescent="0.25">
      <c r="F1137" s="118"/>
    </row>
    <row r="1138" spans="6:6" x14ac:dyDescent="0.25">
      <c r="F1138" s="118"/>
    </row>
    <row r="1139" spans="6:6" x14ac:dyDescent="0.25">
      <c r="F1139" s="118"/>
    </row>
    <row r="1140" spans="6:6" x14ac:dyDescent="0.25">
      <c r="F1140" s="118"/>
    </row>
    <row r="1141" spans="6:6" x14ac:dyDescent="0.25">
      <c r="F1141" s="118"/>
    </row>
    <row r="1142" spans="6:6" x14ac:dyDescent="0.25">
      <c r="F1142" s="118"/>
    </row>
    <row r="1143" spans="6:6" x14ac:dyDescent="0.25">
      <c r="F1143" s="118"/>
    </row>
    <row r="1144" spans="6:6" x14ac:dyDescent="0.25">
      <c r="F1144" s="118"/>
    </row>
    <row r="1145" spans="6:6" x14ac:dyDescent="0.25">
      <c r="F1145" s="118"/>
    </row>
    <row r="1146" spans="6:6" x14ac:dyDescent="0.25">
      <c r="F1146" s="118"/>
    </row>
    <row r="1147" spans="6:6" x14ac:dyDescent="0.25">
      <c r="F1147" s="118"/>
    </row>
    <row r="1148" spans="6:6" x14ac:dyDescent="0.25">
      <c r="F1148" s="118"/>
    </row>
    <row r="1149" spans="6:6" x14ac:dyDescent="0.25">
      <c r="F1149" s="118"/>
    </row>
    <row r="1150" spans="6:6" x14ac:dyDescent="0.25">
      <c r="F1150" s="118"/>
    </row>
    <row r="1151" spans="6:6" x14ac:dyDescent="0.25">
      <c r="F1151" s="118"/>
    </row>
    <row r="1152" spans="6:6" x14ac:dyDescent="0.25">
      <c r="F1152" s="118"/>
    </row>
    <row r="1153" spans="6:6" x14ac:dyDescent="0.25">
      <c r="F1153" s="118"/>
    </row>
    <row r="1154" spans="6:6" x14ac:dyDescent="0.25">
      <c r="F1154" s="118"/>
    </row>
    <row r="1155" spans="6:6" x14ac:dyDescent="0.25">
      <c r="F1155" s="118"/>
    </row>
    <row r="1156" spans="6:6" x14ac:dyDescent="0.25">
      <c r="F1156" s="118"/>
    </row>
    <row r="1157" spans="6:6" x14ac:dyDescent="0.25">
      <c r="F1157" s="118"/>
    </row>
    <row r="1158" spans="6:6" x14ac:dyDescent="0.25">
      <c r="F1158" s="118"/>
    </row>
    <row r="1159" spans="6:6" x14ac:dyDescent="0.25">
      <c r="F1159" s="118"/>
    </row>
    <row r="1160" spans="6:6" x14ac:dyDescent="0.25">
      <c r="F1160" s="118"/>
    </row>
    <row r="1161" spans="6:6" x14ac:dyDescent="0.25">
      <c r="F1161" s="118"/>
    </row>
    <row r="1162" spans="6:6" x14ac:dyDescent="0.25">
      <c r="F1162" s="118"/>
    </row>
    <row r="1163" spans="6:6" x14ac:dyDescent="0.25">
      <c r="F1163" s="118"/>
    </row>
    <row r="1164" spans="6:6" x14ac:dyDescent="0.25">
      <c r="F1164" s="118"/>
    </row>
    <row r="1165" spans="6:6" x14ac:dyDescent="0.25">
      <c r="F1165" s="118"/>
    </row>
    <row r="1166" spans="6:6" x14ac:dyDescent="0.25">
      <c r="F1166" s="118"/>
    </row>
    <row r="1167" spans="6:6" x14ac:dyDescent="0.25">
      <c r="F1167" s="118"/>
    </row>
    <row r="1168" spans="6:6" x14ac:dyDescent="0.25">
      <c r="F1168" s="118"/>
    </row>
    <row r="1169" spans="6:6" x14ac:dyDescent="0.25">
      <c r="F1169" s="118"/>
    </row>
    <row r="1170" spans="6:6" x14ac:dyDescent="0.25">
      <c r="F1170" s="118"/>
    </row>
    <row r="1171" spans="6:6" x14ac:dyDescent="0.25">
      <c r="F1171" s="118"/>
    </row>
    <row r="1172" spans="6:6" x14ac:dyDescent="0.25">
      <c r="F1172" s="118"/>
    </row>
    <row r="1173" spans="6:6" x14ac:dyDescent="0.25">
      <c r="F1173" s="118"/>
    </row>
    <row r="1174" spans="6:6" x14ac:dyDescent="0.25">
      <c r="F1174" s="118"/>
    </row>
    <row r="1175" spans="6:6" x14ac:dyDescent="0.25">
      <c r="F1175" s="118"/>
    </row>
    <row r="1176" spans="6:6" x14ac:dyDescent="0.25">
      <c r="F1176" s="118"/>
    </row>
    <row r="1177" spans="6:6" x14ac:dyDescent="0.25">
      <c r="F1177" s="118"/>
    </row>
    <row r="1178" spans="6:6" x14ac:dyDescent="0.25">
      <c r="F1178" s="118"/>
    </row>
    <row r="1179" spans="6:6" x14ac:dyDescent="0.25">
      <c r="F1179" s="118"/>
    </row>
    <row r="1180" spans="6:6" x14ac:dyDescent="0.25">
      <c r="F1180" s="118"/>
    </row>
    <row r="1181" spans="6:6" x14ac:dyDescent="0.25">
      <c r="F1181" s="118"/>
    </row>
    <row r="1182" spans="6:6" x14ac:dyDescent="0.25">
      <c r="F1182" s="118"/>
    </row>
    <row r="1183" spans="6:6" x14ac:dyDescent="0.25">
      <c r="F1183" s="118"/>
    </row>
    <row r="1184" spans="6:6" x14ac:dyDescent="0.25">
      <c r="F1184" s="118"/>
    </row>
    <row r="1185" spans="6:6" x14ac:dyDescent="0.25">
      <c r="F1185" s="118"/>
    </row>
    <row r="1186" spans="6:6" x14ac:dyDescent="0.25">
      <c r="F1186" s="118"/>
    </row>
    <row r="1187" spans="6:6" x14ac:dyDescent="0.25">
      <c r="F1187" s="118"/>
    </row>
    <row r="1188" spans="6:6" x14ac:dyDescent="0.25">
      <c r="F1188" s="118"/>
    </row>
    <row r="1189" spans="6:6" x14ac:dyDescent="0.25">
      <c r="F1189" s="118"/>
    </row>
    <row r="1190" spans="6:6" x14ac:dyDescent="0.25">
      <c r="F1190" s="118"/>
    </row>
    <row r="1191" spans="6:6" x14ac:dyDescent="0.25">
      <c r="F1191" s="118"/>
    </row>
    <row r="1192" spans="6:6" x14ac:dyDescent="0.25">
      <c r="F1192" s="118"/>
    </row>
    <row r="1193" spans="6:6" x14ac:dyDescent="0.25">
      <c r="F1193" s="118"/>
    </row>
    <row r="1194" spans="6:6" x14ac:dyDescent="0.25">
      <c r="F1194" s="118"/>
    </row>
    <row r="1195" spans="6:6" x14ac:dyDescent="0.25">
      <c r="F1195" s="118"/>
    </row>
    <row r="1196" spans="6:6" x14ac:dyDescent="0.25">
      <c r="F1196" s="118"/>
    </row>
    <row r="1197" spans="6:6" x14ac:dyDescent="0.25">
      <c r="F1197" s="118"/>
    </row>
    <row r="1198" spans="6:6" x14ac:dyDescent="0.25">
      <c r="F1198" s="118"/>
    </row>
    <row r="1199" spans="6:6" x14ac:dyDescent="0.25">
      <c r="F1199" s="118"/>
    </row>
    <row r="1200" spans="6:6" x14ac:dyDescent="0.25">
      <c r="F1200" s="118"/>
    </row>
    <row r="1201" spans="6:6" x14ac:dyDescent="0.25">
      <c r="F1201" s="118"/>
    </row>
    <row r="1202" spans="6:6" x14ac:dyDescent="0.25">
      <c r="F1202" s="118"/>
    </row>
    <row r="1203" spans="6:6" x14ac:dyDescent="0.25">
      <c r="F1203" s="118"/>
    </row>
    <row r="1204" spans="6:6" x14ac:dyDescent="0.25">
      <c r="F1204" s="118"/>
    </row>
    <row r="1205" spans="6:6" x14ac:dyDescent="0.25">
      <c r="F1205" s="118"/>
    </row>
    <row r="1206" spans="6:6" x14ac:dyDescent="0.25">
      <c r="F1206" s="118"/>
    </row>
    <row r="1207" spans="6:6" x14ac:dyDescent="0.25">
      <c r="F1207" s="118"/>
    </row>
    <row r="1208" spans="6:6" x14ac:dyDescent="0.25">
      <c r="F1208" s="118"/>
    </row>
    <row r="1209" spans="6:6" x14ac:dyDescent="0.25">
      <c r="F1209" s="118"/>
    </row>
    <row r="1210" spans="6:6" x14ac:dyDescent="0.25">
      <c r="F1210" s="118"/>
    </row>
    <row r="1211" spans="6:6" x14ac:dyDescent="0.25">
      <c r="F1211" s="118"/>
    </row>
    <row r="1212" spans="6:6" x14ac:dyDescent="0.25">
      <c r="F1212" s="118"/>
    </row>
    <row r="1213" spans="6:6" x14ac:dyDescent="0.25">
      <c r="F1213" s="118"/>
    </row>
    <row r="1214" spans="6:6" x14ac:dyDescent="0.25">
      <c r="F1214" s="118"/>
    </row>
    <row r="1215" spans="6:6" x14ac:dyDescent="0.25">
      <c r="F1215" s="118"/>
    </row>
    <row r="1216" spans="6:6" x14ac:dyDescent="0.25">
      <c r="F1216" s="118"/>
    </row>
    <row r="1217" spans="6:6" x14ac:dyDescent="0.25">
      <c r="F1217" s="118"/>
    </row>
    <row r="1218" spans="6:6" x14ac:dyDescent="0.25">
      <c r="F1218" s="118"/>
    </row>
    <row r="1219" spans="6:6" x14ac:dyDescent="0.25">
      <c r="F1219" s="118"/>
    </row>
    <row r="1220" spans="6:6" x14ac:dyDescent="0.25">
      <c r="F1220" s="118"/>
    </row>
    <row r="1221" spans="6:6" x14ac:dyDescent="0.25">
      <c r="F1221" s="118"/>
    </row>
    <row r="1222" spans="6:6" x14ac:dyDescent="0.25">
      <c r="F1222" s="118"/>
    </row>
    <row r="1223" spans="6:6" x14ac:dyDescent="0.25">
      <c r="F1223" s="118"/>
    </row>
    <row r="1224" spans="6:6" x14ac:dyDescent="0.25">
      <c r="F1224" s="118"/>
    </row>
    <row r="1225" spans="6:6" x14ac:dyDescent="0.25">
      <c r="F1225" s="118"/>
    </row>
    <row r="1226" spans="6:6" x14ac:dyDescent="0.25">
      <c r="F1226" s="118"/>
    </row>
    <row r="1227" spans="6:6" x14ac:dyDescent="0.25">
      <c r="F1227" s="118"/>
    </row>
    <row r="1228" spans="6:6" x14ac:dyDescent="0.25">
      <c r="F1228" s="118"/>
    </row>
    <row r="1229" spans="6:6" x14ac:dyDescent="0.25">
      <c r="F1229" s="118"/>
    </row>
    <row r="1230" spans="6:6" x14ac:dyDescent="0.25">
      <c r="F1230" s="118"/>
    </row>
    <row r="1231" spans="6:6" x14ac:dyDescent="0.25">
      <c r="F1231" s="118"/>
    </row>
    <row r="1232" spans="6:6" x14ac:dyDescent="0.25">
      <c r="F1232" s="118"/>
    </row>
    <row r="1233" spans="6:6" x14ac:dyDescent="0.25">
      <c r="F1233" s="118"/>
    </row>
    <row r="1234" spans="6:6" x14ac:dyDescent="0.25">
      <c r="F1234" s="118"/>
    </row>
    <row r="1235" spans="6:6" x14ac:dyDescent="0.25">
      <c r="F1235" s="118"/>
    </row>
    <row r="1236" spans="6:6" x14ac:dyDescent="0.25">
      <c r="F1236" s="118"/>
    </row>
    <row r="1237" spans="6:6" x14ac:dyDescent="0.25">
      <c r="F1237" s="118"/>
    </row>
    <row r="1238" spans="6:6" x14ac:dyDescent="0.25">
      <c r="F1238" s="118"/>
    </row>
    <row r="1239" spans="6:6" x14ac:dyDescent="0.25">
      <c r="F1239" s="118"/>
    </row>
    <row r="1240" spans="6:6" x14ac:dyDescent="0.25">
      <c r="F1240" s="118"/>
    </row>
    <row r="1241" spans="6:6" x14ac:dyDescent="0.25">
      <c r="F1241" s="118"/>
    </row>
    <row r="1242" spans="6:6" x14ac:dyDescent="0.25">
      <c r="F1242" s="118"/>
    </row>
    <row r="1243" spans="6:6" x14ac:dyDescent="0.25">
      <c r="F1243" s="118"/>
    </row>
    <row r="1244" spans="6:6" x14ac:dyDescent="0.25">
      <c r="F1244" s="118"/>
    </row>
    <row r="1245" spans="6:6" x14ac:dyDescent="0.25">
      <c r="F1245" s="118"/>
    </row>
    <row r="1246" spans="6:6" x14ac:dyDescent="0.25">
      <c r="F1246" s="118"/>
    </row>
    <row r="1247" spans="6:6" x14ac:dyDescent="0.25">
      <c r="F1247" s="118"/>
    </row>
    <row r="1248" spans="6:6" x14ac:dyDescent="0.25">
      <c r="F1248" s="118"/>
    </row>
    <row r="1249" spans="6:6" x14ac:dyDescent="0.25">
      <c r="F1249" s="118"/>
    </row>
    <row r="1250" spans="6:6" x14ac:dyDescent="0.25">
      <c r="F1250" s="118"/>
    </row>
    <row r="1251" spans="6:6" x14ac:dyDescent="0.25">
      <c r="F1251" s="118"/>
    </row>
    <row r="1252" spans="6:6" x14ac:dyDescent="0.25">
      <c r="F1252" s="118"/>
    </row>
    <row r="1253" spans="6:6" x14ac:dyDescent="0.25">
      <c r="F1253" s="118"/>
    </row>
    <row r="1254" spans="6:6" x14ac:dyDescent="0.25">
      <c r="F1254" s="118"/>
    </row>
    <row r="1255" spans="6:6" x14ac:dyDescent="0.25">
      <c r="F1255" s="118"/>
    </row>
    <row r="1256" spans="6:6" x14ac:dyDescent="0.25">
      <c r="F1256" s="118"/>
    </row>
    <row r="1257" spans="6:6" x14ac:dyDescent="0.25">
      <c r="F1257" s="118"/>
    </row>
    <row r="1258" spans="6:6" x14ac:dyDescent="0.25">
      <c r="F1258" s="118"/>
    </row>
    <row r="1259" spans="6:6" x14ac:dyDescent="0.25">
      <c r="F1259" s="118"/>
    </row>
    <row r="1260" spans="6:6" x14ac:dyDescent="0.25">
      <c r="F1260" s="118"/>
    </row>
    <row r="1261" spans="6:6" x14ac:dyDescent="0.25">
      <c r="F1261" s="118"/>
    </row>
    <row r="1262" spans="6:6" x14ac:dyDescent="0.25">
      <c r="F1262" s="118"/>
    </row>
    <row r="1263" spans="6:6" x14ac:dyDescent="0.25">
      <c r="F1263" s="118"/>
    </row>
    <row r="1264" spans="6:6" x14ac:dyDescent="0.25">
      <c r="F1264" s="118"/>
    </row>
    <row r="1265" spans="6:6" x14ac:dyDescent="0.25">
      <c r="F1265" s="118"/>
    </row>
    <row r="1266" spans="6:6" x14ac:dyDescent="0.25">
      <c r="F1266" s="118"/>
    </row>
    <row r="1267" spans="6:6" x14ac:dyDescent="0.25">
      <c r="F1267" s="118"/>
    </row>
    <row r="1268" spans="6:6" x14ac:dyDescent="0.25">
      <c r="F1268" s="118"/>
    </row>
    <row r="1269" spans="6:6" x14ac:dyDescent="0.25">
      <c r="F1269" s="118"/>
    </row>
    <row r="1270" spans="6:6" x14ac:dyDescent="0.25">
      <c r="F1270" s="118"/>
    </row>
    <row r="1271" spans="6:6" x14ac:dyDescent="0.25">
      <c r="F1271" s="118"/>
    </row>
    <row r="1272" spans="6:6" x14ac:dyDescent="0.25">
      <c r="F1272" s="118"/>
    </row>
    <row r="1273" spans="6:6" x14ac:dyDescent="0.25">
      <c r="F1273" s="118"/>
    </row>
    <row r="1274" spans="6:6" x14ac:dyDescent="0.25">
      <c r="F1274" s="118"/>
    </row>
    <row r="1275" spans="6:6" x14ac:dyDescent="0.25">
      <c r="F1275" s="118"/>
    </row>
    <row r="1276" spans="6:6" x14ac:dyDescent="0.25">
      <c r="F1276" s="118"/>
    </row>
    <row r="1277" spans="6:6" x14ac:dyDescent="0.25">
      <c r="F1277" s="118"/>
    </row>
    <row r="1278" spans="6:6" x14ac:dyDescent="0.25">
      <c r="F1278" s="118"/>
    </row>
    <row r="1279" spans="6:6" x14ac:dyDescent="0.25">
      <c r="F1279" s="118"/>
    </row>
    <row r="1280" spans="6:6" x14ac:dyDescent="0.25">
      <c r="F1280" s="118"/>
    </row>
    <row r="1281" spans="6:6" x14ac:dyDescent="0.25">
      <c r="F1281" s="118"/>
    </row>
    <row r="1282" spans="6:6" x14ac:dyDescent="0.25">
      <c r="F1282" s="118"/>
    </row>
    <row r="1283" spans="6:6" x14ac:dyDescent="0.25">
      <c r="F1283" s="118"/>
    </row>
    <row r="1284" spans="6:6" x14ac:dyDescent="0.25">
      <c r="F1284" s="118"/>
    </row>
    <row r="1285" spans="6:6" x14ac:dyDescent="0.25">
      <c r="F1285" s="118"/>
    </row>
    <row r="1286" spans="6:6" x14ac:dyDescent="0.25">
      <c r="F1286" s="118"/>
    </row>
    <row r="1287" spans="6:6" x14ac:dyDescent="0.25">
      <c r="F1287" s="118"/>
    </row>
    <row r="1288" spans="6:6" x14ac:dyDescent="0.25">
      <c r="F1288" s="118"/>
    </row>
    <row r="1289" spans="6:6" x14ac:dyDescent="0.25">
      <c r="F1289" s="118"/>
    </row>
    <row r="1290" spans="6:6" x14ac:dyDescent="0.25">
      <c r="F1290" s="118"/>
    </row>
    <row r="1291" spans="6:6" x14ac:dyDescent="0.25">
      <c r="F1291" s="118"/>
    </row>
    <row r="1292" spans="6:6" x14ac:dyDescent="0.25">
      <c r="F1292" s="118"/>
    </row>
    <row r="1293" spans="6:6" x14ac:dyDescent="0.25">
      <c r="F1293" s="118"/>
    </row>
    <row r="1294" spans="6:6" x14ac:dyDescent="0.25">
      <c r="F1294" s="118"/>
    </row>
    <row r="1295" spans="6:6" x14ac:dyDescent="0.25">
      <c r="F1295" s="118"/>
    </row>
    <row r="1296" spans="6:6" x14ac:dyDescent="0.25">
      <c r="F1296" s="118"/>
    </row>
    <row r="1297" spans="6:6" x14ac:dyDescent="0.25">
      <c r="F1297" s="118"/>
    </row>
    <row r="1298" spans="6:6" x14ac:dyDescent="0.25">
      <c r="F1298" s="118"/>
    </row>
    <row r="1299" spans="6:6" x14ac:dyDescent="0.25">
      <c r="F1299" s="118"/>
    </row>
    <row r="1300" spans="6:6" x14ac:dyDescent="0.25">
      <c r="F1300" s="118"/>
    </row>
    <row r="1301" spans="6:6" x14ac:dyDescent="0.25">
      <c r="F1301" s="118"/>
    </row>
    <row r="1302" spans="6:6" x14ac:dyDescent="0.25">
      <c r="F1302" s="118"/>
    </row>
    <row r="1303" spans="6:6" x14ac:dyDescent="0.25">
      <c r="F1303" s="118"/>
    </row>
    <row r="1304" spans="6:6" x14ac:dyDescent="0.25">
      <c r="F1304" s="118"/>
    </row>
    <row r="1305" spans="6:6" x14ac:dyDescent="0.25">
      <c r="F1305" s="118"/>
    </row>
    <row r="1306" spans="6:6" x14ac:dyDescent="0.25">
      <c r="F1306" s="118"/>
    </row>
    <row r="1307" spans="6:6" x14ac:dyDescent="0.25">
      <c r="F1307" s="118"/>
    </row>
    <row r="1308" spans="6:6" x14ac:dyDescent="0.25">
      <c r="F1308" s="118"/>
    </row>
    <row r="1309" spans="6:6" x14ac:dyDescent="0.25">
      <c r="F1309" s="118"/>
    </row>
    <row r="1310" spans="6:6" x14ac:dyDescent="0.25">
      <c r="F1310" s="118"/>
    </row>
    <row r="1311" spans="6:6" x14ac:dyDescent="0.25">
      <c r="F1311" s="118"/>
    </row>
    <row r="1312" spans="6:6" x14ac:dyDescent="0.25">
      <c r="F1312" s="118"/>
    </row>
    <row r="1313" spans="6:6" x14ac:dyDescent="0.25">
      <c r="F1313" s="118"/>
    </row>
    <row r="1314" spans="6:6" x14ac:dyDescent="0.25">
      <c r="F1314" s="118"/>
    </row>
    <row r="1315" spans="6:6" x14ac:dyDescent="0.25">
      <c r="F1315" s="118"/>
    </row>
    <row r="1316" spans="6:6" x14ac:dyDescent="0.25">
      <c r="F1316" s="118"/>
    </row>
    <row r="1317" spans="6:6" x14ac:dyDescent="0.25">
      <c r="F1317" s="118"/>
    </row>
    <row r="1318" spans="6:6" x14ac:dyDescent="0.25">
      <c r="F1318" s="118"/>
    </row>
    <row r="1319" spans="6:6" x14ac:dyDescent="0.25">
      <c r="F1319" s="118"/>
    </row>
    <row r="1320" spans="6:6" x14ac:dyDescent="0.25">
      <c r="F1320" s="118"/>
    </row>
    <row r="1321" spans="6:6" x14ac:dyDescent="0.25">
      <c r="F1321" s="118"/>
    </row>
    <row r="1322" spans="6:6" x14ac:dyDescent="0.25">
      <c r="F1322" s="118"/>
    </row>
    <row r="1323" spans="6:6" x14ac:dyDescent="0.25">
      <c r="F1323" s="118"/>
    </row>
    <row r="1324" spans="6:6" x14ac:dyDescent="0.25">
      <c r="F1324" s="118"/>
    </row>
    <row r="1325" spans="6:6" x14ac:dyDescent="0.25">
      <c r="F1325" s="118"/>
    </row>
    <row r="1326" spans="6:6" x14ac:dyDescent="0.25">
      <c r="F1326" s="118"/>
    </row>
    <row r="1327" spans="6:6" x14ac:dyDescent="0.25">
      <c r="F1327" s="118"/>
    </row>
    <row r="1328" spans="6:6" x14ac:dyDescent="0.25">
      <c r="F1328" s="118"/>
    </row>
    <row r="1329" spans="6:6" x14ac:dyDescent="0.25">
      <c r="F1329" s="118"/>
    </row>
    <row r="1330" spans="6:6" x14ac:dyDescent="0.25">
      <c r="F1330" s="118"/>
    </row>
    <row r="1331" spans="6:6" x14ac:dyDescent="0.25">
      <c r="F1331" s="118"/>
    </row>
    <row r="1332" spans="6:6" x14ac:dyDescent="0.25">
      <c r="F1332" s="118"/>
    </row>
    <row r="1333" spans="6:6" x14ac:dyDescent="0.25">
      <c r="F1333" s="118"/>
    </row>
    <row r="1334" spans="6:6" x14ac:dyDescent="0.25">
      <c r="F1334" s="118"/>
    </row>
    <row r="1335" spans="6:6" x14ac:dyDescent="0.25">
      <c r="F1335" s="118"/>
    </row>
    <row r="1336" spans="6:6" x14ac:dyDescent="0.25">
      <c r="F1336" s="118"/>
    </row>
    <row r="1337" spans="6:6" x14ac:dyDescent="0.25">
      <c r="F1337" s="118"/>
    </row>
    <row r="1338" spans="6:6" x14ac:dyDescent="0.25">
      <c r="F1338" s="118"/>
    </row>
    <row r="1339" spans="6:6" x14ac:dyDescent="0.25">
      <c r="F1339" s="118"/>
    </row>
    <row r="1340" spans="6:6" x14ac:dyDescent="0.25">
      <c r="F1340" s="118"/>
    </row>
    <row r="1341" spans="6:6" x14ac:dyDescent="0.25">
      <c r="F1341" s="118"/>
    </row>
    <row r="1342" spans="6:6" x14ac:dyDescent="0.25">
      <c r="F1342" s="118"/>
    </row>
    <row r="1343" spans="6:6" x14ac:dyDescent="0.25">
      <c r="F1343" s="118"/>
    </row>
    <row r="1344" spans="6:6" x14ac:dyDescent="0.25">
      <c r="F1344" s="118"/>
    </row>
    <row r="1345" spans="6:6" x14ac:dyDescent="0.25">
      <c r="F1345" s="118"/>
    </row>
    <row r="1346" spans="6:6" x14ac:dyDescent="0.25">
      <c r="F1346" s="118"/>
    </row>
    <row r="1347" spans="6:6" x14ac:dyDescent="0.25">
      <c r="F1347" s="118"/>
    </row>
    <row r="1348" spans="6:6" x14ac:dyDescent="0.25">
      <c r="F1348" s="118"/>
    </row>
    <row r="1349" spans="6:6" x14ac:dyDescent="0.25">
      <c r="F1349" s="118"/>
    </row>
    <row r="1350" spans="6:6" x14ac:dyDescent="0.25">
      <c r="F1350" s="118"/>
    </row>
    <row r="1351" spans="6:6" x14ac:dyDescent="0.25">
      <c r="F1351" s="118"/>
    </row>
    <row r="1352" spans="6:6" x14ac:dyDescent="0.25">
      <c r="F1352" s="118"/>
    </row>
    <row r="1353" spans="6:6" x14ac:dyDescent="0.25">
      <c r="F1353" s="118"/>
    </row>
    <row r="1354" spans="6:6" x14ac:dyDescent="0.25">
      <c r="F1354" s="118"/>
    </row>
    <row r="1355" spans="6:6" x14ac:dyDescent="0.25">
      <c r="F1355" s="118"/>
    </row>
    <row r="1356" spans="6:6" x14ac:dyDescent="0.25">
      <c r="F1356" s="118"/>
    </row>
    <row r="1357" spans="6:6" x14ac:dyDescent="0.25">
      <c r="F1357" s="118"/>
    </row>
    <row r="1358" spans="6:6" x14ac:dyDescent="0.25">
      <c r="F1358" s="118"/>
    </row>
    <row r="1359" spans="6:6" x14ac:dyDescent="0.25">
      <c r="F1359" s="118"/>
    </row>
    <row r="1360" spans="6:6" x14ac:dyDescent="0.25">
      <c r="F1360" s="118"/>
    </row>
    <row r="1361" spans="6:6" x14ac:dyDescent="0.25">
      <c r="F1361" s="118"/>
    </row>
    <row r="1362" spans="6:6" x14ac:dyDescent="0.25">
      <c r="F1362" s="118"/>
    </row>
    <row r="1363" spans="6:6" x14ac:dyDescent="0.25">
      <c r="F1363" s="118"/>
    </row>
    <row r="1364" spans="6:6" x14ac:dyDescent="0.25">
      <c r="F1364" s="118"/>
    </row>
    <row r="1365" spans="6:6" x14ac:dyDescent="0.25">
      <c r="F1365" s="118"/>
    </row>
    <row r="1366" spans="6:6" x14ac:dyDescent="0.25">
      <c r="F1366" s="118"/>
    </row>
    <row r="1367" spans="6:6" x14ac:dyDescent="0.25">
      <c r="F1367" s="118"/>
    </row>
    <row r="1368" spans="6:6" x14ac:dyDescent="0.25">
      <c r="F1368" s="118"/>
    </row>
    <row r="1369" spans="6:6" x14ac:dyDescent="0.25">
      <c r="F1369" s="118"/>
    </row>
    <row r="1370" spans="6:6" x14ac:dyDescent="0.25">
      <c r="F1370" s="118"/>
    </row>
    <row r="1371" spans="6:6" x14ac:dyDescent="0.25">
      <c r="F1371" s="118"/>
    </row>
    <row r="1372" spans="6:6" x14ac:dyDescent="0.25">
      <c r="F1372" s="118"/>
    </row>
    <row r="1373" spans="6:6" x14ac:dyDescent="0.25">
      <c r="F1373" s="118"/>
    </row>
    <row r="1374" spans="6:6" x14ac:dyDescent="0.25">
      <c r="F1374" s="118"/>
    </row>
    <row r="1375" spans="6:6" x14ac:dyDescent="0.25">
      <c r="F1375" s="118"/>
    </row>
    <row r="1376" spans="6:6" x14ac:dyDescent="0.25">
      <c r="F1376" s="118"/>
    </row>
    <row r="1377" spans="6:6" x14ac:dyDescent="0.25">
      <c r="F1377" s="118"/>
    </row>
    <row r="1378" spans="6:6" x14ac:dyDescent="0.25">
      <c r="F1378" s="118"/>
    </row>
    <row r="1379" spans="6:6" x14ac:dyDescent="0.25">
      <c r="F1379" s="118"/>
    </row>
    <row r="1380" spans="6:6" x14ac:dyDescent="0.25">
      <c r="F1380" s="118"/>
    </row>
    <row r="1381" spans="6:6" x14ac:dyDescent="0.25">
      <c r="F1381" s="118"/>
    </row>
    <row r="1382" spans="6:6" x14ac:dyDescent="0.25">
      <c r="F1382" s="118"/>
    </row>
    <row r="1383" spans="6:6" x14ac:dyDescent="0.25">
      <c r="F1383" s="118"/>
    </row>
    <row r="1384" spans="6:6" x14ac:dyDescent="0.25">
      <c r="F1384" s="118"/>
    </row>
    <row r="1385" spans="6:6" x14ac:dyDescent="0.25">
      <c r="F1385" s="118"/>
    </row>
    <row r="1386" spans="6:6" x14ac:dyDescent="0.25">
      <c r="F1386" s="118"/>
    </row>
    <row r="1387" spans="6:6" x14ac:dyDescent="0.25">
      <c r="F1387" s="118"/>
    </row>
    <row r="1388" spans="6:6" x14ac:dyDescent="0.25">
      <c r="F1388" s="118"/>
    </row>
    <row r="1389" spans="6:6" x14ac:dyDescent="0.25">
      <c r="F1389" s="118"/>
    </row>
    <row r="1390" spans="6:6" x14ac:dyDescent="0.25">
      <c r="F1390" s="118"/>
    </row>
    <row r="1391" spans="6:6" x14ac:dyDescent="0.25">
      <c r="F1391" s="118"/>
    </row>
    <row r="1392" spans="6:6" x14ac:dyDescent="0.25">
      <c r="F1392" s="118"/>
    </row>
    <row r="1393" spans="6:6" x14ac:dyDescent="0.25">
      <c r="F1393" s="118"/>
    </row>
    <row r="1394" spans="6:6" x14ac:dyDescent="0.25">
      <c r="F1394" s="118"/>
    </row>
    <row r="1395" spans="6:6" x14ac:dyDescent="0.25">
      <c r="F1395" s="118"/>
    </row>
    <row r="1396" spans="6:6" x14ac:dyDescent="0.25">
      <c r="F1396" s="118"/>
    </row>
    <row r="1397" spans="6:6" x14ac:dyDescent="0.25">
      <c r="F1397" s="118"/>
    </row>
    <row r="1398" spans="6:6" x14ac:dyDescent="0.25">
      <c r="F1398" s="118"/>
    </row>
    <row r="1399" spans="6:6" x14ac:dyDescent="0.25">
      <c r="F1399" s="118"/>
    </row>
    <row r="1400" spans="6:6" x14ac:dyDescent="0.25">
      <c r="F1400" s="118"/>
    </row>
    <row r="1401" spans="6:6" x14ac:dyDescent="0.25">
      <c r="F1401" s="118"/>
    </row>
    <row r="1402" spans="6:6" x14ac:dyDescent="0.25">
      <c r="F1402" s="118"/>
    </row>
    <row r="1403" spans="6:6" x14ac:dyDescent="0.25">
      <c r="F1403" s="118"/>
    </row>
    <row r="1404" spans="6:6" x14ac:dyDescent="0.25">
      <c r="F1404" s="118"/>
    </row>
    <row r="1405" spans="6:6" x14ac:dyDescent="0.25">
      <c r="F1405" s="118"/>
    </row>
    <row r="1406" spans="6:6" x14ac:dyDescent="0.25">
      <c r="F1406" s="118"/>
    </row>
    <row r="1407" spans="6:6" x14ac:dyDescent="0.25">
      <c r="F1407" s="118"/>
    </row>
    <row r="1408" spans="6:6" x14ac:dyDescent="0.25">
      <c r="F1408" s="118"/>
    </row>
    <row r="1409" spans="6:6" x14ac:dyDescent="0.25">
      <c r="F1409" s="118"/>
    </row>
    <row r="1410" spans="6:6" x14ac:dyDescent="0.25">
      <c r="F1410" s="118"/>
    </row>
    <row r="1411" spans="6:6" x14ac:dyDescent="0.25">
      <c r="F1411" s="118"/>
    </row>
    <row r="1412" spans="6:6" x14ac:dyDescent="0.25">
      <c r="F1412" s="118"/>
    </row>
    <row r="1413" spans="6:6" x14ac:dyDescent="0.25">
      <c r="F1413" s="118"/>
    </row>
    <row r="1414" spans="6:6" x14ac:dyDescent="0.25">
      <c r="F1414" s="118"/>
    </row>
    <row r="1415" spans="6:6" x14ac:dyDescent="0.25">
      <c r="F1415" s="118"/>
    </row>
    <row r="1416" spans="6:6" x14ac:dyDescent="0.25">
      <c r="F1416" s="118"/>
    </row>
    <row r="1417" spans="6:6" x14ac:dyDescent="0.25">
      <c r="F1417" s="118"/>
    </row>
    <row r="1418" spans="6:6" x14ac:dyDescent="0.25">
      <c r="F1418" s="118"/>
    </row>
    <row r="1419" spans="6:6" x14ac:dyDescent="0.25">
      <c r="F1419" s="118"/>
    </row>
    <row r="1420" spans="6:6" x14ac:dyDescent="0.25">
      <c r="F1420" s="118"/>
    </row>
    <row r="1421" spans="6:6" x14ac:dyDescent="0.25">
      <c r="F1421" s="118"/>
    </row>
    <row r="1422" spans="6:6" x14ac:dyDescent="0.25">
      <c r="F1422" s="118"/>
    </row>
    <row r="1423" spans="6:6" x14ac:dyDescent="0.25">
      <c r="F1423" s="118"/>
    </row>
    <row r="1424" spans="6:6" x14ac:dyDescent="0.25">
      <c r="F1424" s="118"/>
    </row>
    <row r="1425" spans="6:6" x14ac:dyDescent="0.25">
      <c r="F1425" s="118"/>
    </row>
    <row r="1426" spans="6:6" x14ac:dyDescent="0.25">
      <c r="F1426" s="118"/>
    </row>
  </sheetData>
  <mergeCells count="5">
    <mergeCell ref="A1:E1"/>
    <mergeCell ref="A2:E2"/>
    <mergeCell ref="A3:E3"/>
    <mergeCell ref="A4:E4"/>
    <mergeCell ref="A30:E30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6" workbookViewId="0">
      <selection activeCell="J26" sqref="J26"/>
    </sheetView>
  </sheetViews>
  <sheetFormatPr baseColWidth="10" defaultColWidth="11.42578125" defaultRowHeight="15" x14ac:dyDescent="0.25"/>
  <cols>
    <col min="1" max="1" width="3.7109375" style="1" customWidth="1"/>
    <col min="2" max="2" width="1.28515625" style="1" customWidth="1"/>
    <col min="3" max="3" width="36.140625" style="1" customWidth="1"/>
    <col min="4" max="4" width="1.7109375" style="1" customWidth="1"/>
    <col min="5" max="5" width="14.7109375" style="2" customWidth="1"/>
    <col min="6" max="6" width="1.7109375" style="2" customWidth="1"/>
    <col min="7" max="7" width="13.7109375" style="2" customWidth="1"/>
    <col min="8" max="8" width="1.140625" style="2" customWidth="1"/>
    <col min="9" max="9" width="11.5703125" style="2" customWidth="1"/>
    <col min="10" max="10" width="1.7109375" style="2" customWidth="1"/>
    <col min="11" max="11" width="14.7109375" style="1" customWidth="1"/>
    <col min="12" max="12" width="1.7109375" style="1" customWidth="1"/>
    <col min="13" max="13" width="14.42578125" style="1" customWidth="1"/>
    <col min="14" max="14" width="3.7109375" style="1" customWidth="1"/>
    <col min="15" max="15" width="17.42578125" style="1" customWidth="1"/>
    <col min="16" max="16384" width="11.42578125" style="8"/>
  </cols>
  <sheetData>
    <row r="1" spans="1:15" ht="15.75" thickBot="1" x14ac:dyDescent="0.3"/>
    <row r="2" spans="1:15" ht="15.75" x14ac:dyDescent="0.25">
      <c r="B2" s="165" t="e">
        <f>+'ESF - Situación Financiera'!#REF!</f>
        <v>#REF!</v>
      </c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73"/>
    </row>
    <row r="3" spans="1:15" ht="15.75" x14ac:dyDescent="0.25">
      <c r="B3" s="168" t="s">
        <v>32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74"/>
    </row>
    <row r="4" spans="1:15" ht="15.75" x14ac:dyDescent="0.25">
      <c r="B4" s="168" t="s">
        <v>149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74"/>
    </row>
    <row r="5" spans="1:15" ht="15.75" x14ac:dyDescent="0.25">
      <c r="B5" s="168" t="s">
        <v>0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74"/>
    </row>
    <row r="6" spans="1:15" x14ac:dyDescent="0.25">
      <c r="B6" s="36"/>
      <c r="C6" s="18"/>
      <c r="D6" s="18"/>
      <c r="E6" s="25"/>
      <c r="F6" s="25"/>
      <c r="G6" s="25"/>
      <c r="H6" s="54"/>
      <c r="I6" s="25"/>
      <c r="J6" s="25"/>
      <c r="K6" s="17"/>
      <c r="L6" s="18"/>
      <c r="M6" s="37"/>
    </row>
    <row r="7" spans="1:15" ht="45" x14ac:dyDescent="0.25">
      <c r="B7" s="36"/>
      <c r="C7" s="17"/>
      <c r="D7" s="17"/>
      <c r="E7" s="55" t="s">
        <v>33</v>
      </c>
      <c r="F7" s="56"/>
      <c r="G7" s="55" t="s">
        <v>34</v>
      </c>
      <c r="H7" s="57"/>
      <c r="I7" s="55" t="s">
        <v>15</v>
      </c>
      <c r="J7" s="56"/>
      <c r="K7" s="55" t="s">
        <v>35</v>
      </c>
      <c r="L7" s="56"/>
      <c r="M7" s="60" t="s">
        <v>36</v>
      </c>
    </row>
    <row r="8" spans="1:15" x14ac:dyDescent="0.25">
      <c r="B8" s="36"/>
      <c r="C8" s="17" t="s">
        <v>39</v>
      </c>
      <c r="D8" s="17"/>
      <c r="E8" s="27">
        <v>438546925</v>
      </c>
      <c r="F8" s="28"/>
      <c r="G8" s="27">
        <v>0</v>
      </c>
      <c r="H8" s="19"/>
      <c r="I8" s="27">
        <v>0</v>
      </c>
      <c r="J8" s="28"/>
      <c r="K8" s="19">
        <v>0</v>
      </c>
      <c r="L8" s="19"/>
      <c r="M8" s="43">
        <f>SUM(E8,G8,I8,K8)</f>
        <v>438546925</v>
      </c>
      <c r="N8" s="7"/>
    </row>
    <row r="9" spans="1:15" customFormat="1" x14ac:dyDescent="0.25">
      <c r="A9" s="2"/>
      <c r="B9" s="41"/>
      <c r="C9" s="17" t="s">
        <v>16</v>
      </c>
      <c r="D9" s="17"/>
      <c r="E9" s="27">
        <v>0</v>
      </c>
      <c r="F9" s="28"/>
      <c r="G9" s="27">
        <v>0</v>
      </c>
      <c r="H9" s="19"/>
      <c r="I9" s="27">
        <v>0</v>
      </c>
      <c r="J9" s="28"/>
      <c r="K9" s="27"/>
      <c r="L9" s="19"/>
      <c r="M9" s="42">
        <f>SUM(E9,G9,I9,K9)</f>
        <v>0</v>
      </c>
      <c r="N9" s="2"/>
      <c r="O9" s="2"/>
    </row>
    <row r="10" spans="1:15" customFormat="1" x14ac:dyDescent="0.25">
      <c r="A10" s="2"/>
      <c r="B10" s="41"/>
      <c r="C10" s="17" t="s">
        <v>37</v>
      </c>
      <c r="D10" s="17"/>
      <c r="E10" s="27">
        <v>0</v>
      </c>
      <c r="F10" s="28"/>
      <c r="G10" s="27"/>
      <c r="H10" s="19"/>
      <c r="I10" s="27">
        <v>0</v>
      </c>
      <c r="J10" s="28"/>
      <c r="K10" s="27"/>
      <c r="L10" s="19"/>
      <c r="M10" s="42">
        <f t="shared" ref="M10:M12" si="0">SUM(E10,G10,I10,K10)</f>
        <v>0</v>
      </c>
      <c r="N10" s="2"/>
      <c r="O10" s="2"/>
    </row>
    <row r="11" spans="1:15" x14ac:dyDescent="0.25">
      <c r="B11" s="36"/>
      <c r="C11" s="17" t="s">
        <v>17</v>
      </c>
      <c r="D11" s="17"/>
      <c r="E11" s="27">
        <v>0</v>
      </c>
      <c r="F11" s="28"/>
      <c r="G11" s="27"/>
      <c r="H11" s="19"/>
      <c r="I11" s="27"/>
      <c r="J11" s="28"/>
      <c r="K11" s="19"/>
      <c r="L11" s="19"/>
      <c r="M11" s="43">
        <f t="shared" si="0"/>
        <v>0</v>
      </c>
      <c r="O11" s="7"/>
    </row>
    <row r="12" spans="1:15" x14ac:dyDescent="0.25">
      <c r="B12" s="36"/>
      <c r="C12" s="17" t="s">
        <v>18</v>
      </c>
      <c r="D12" s="17"/>
      <c r="E12" s="27">
        <v>0</v>
      </c>
      <c r="F12" s="28"/>
      <c r="G12" s="27"/>
      <c r="H12" s="19"/>
      <c r="I12" s="27"/>
      <c r="J12" s="28"/>
      <c r="K12" s="19">
        <v>1502128</v>
      </c>
      <c r="L12" s="19"/>
      <c r="M12" s="43">
        <f t="shared" si="0"/>
        <v>1502128</v>
      </c>
      <c r="O12" s="7"/>
    </row>
    <row r="13" spans="1:15" x14ac:dyDescent="0.2">
      <c r="B13" s="36"/>
      <c r="C13" s="17" t="s">
        <v>125</v>
      </c>
      <c r="D13" s="17"/>
      <c r="E13" s="103">
        <f>SUM(E8:E12)</f>
        <v>438546925</v>
      </c>
      <c r="F13" s="104"/>
      <c r="G13" s="103">
        <f>SUM(G8:G12)</f>
        <v>0</v>
      </c>
      <c r="H13" s="32"/>
      <c r="I13" s="103">
        <f>SUM(I8:I12)</f>
        <v>0</v>
      </c>
      <c r="J13" s="104"/>
      <c r="K13" s="32">
        <f>SUM(K8:K12)</f>
        <v>1502128</v>
      </c>
      <c r="L13" s="32"/>
      <c r="M13" s="46">
        <f>SUM(M8:M12)</f>
        <v>440049053</v>
      </c>
    </row>
    <row r="14" spans="1:15" x14ac:dyDescent="0.25">
      <c r="B14" s="36"/>
      <c r="C14" s="17" t="s">
        <v>7</v>
      </c>
      <c r="D14" s="17"/>
      <c r="E14" s="31"/>
      <c r="F14" s="31"/>
      <c r="G14" s="31"/>
      <c r="H14" s="19"/>
      <c r="I14" s="31"/>
      <c r="J14" s="31"/>
      <c r="K14" s="19"/>
      <c r="L14" s="19"/>
      <c r="M14" s="43"/>
    </row>
    <row r="15" spans="1:15" customFormat="1" x14ac:dyDescent="0.25">
      <c r="A15" s="2"/>
      <c r="B15" s="41"/>
      <c r="C15" s="26" t="s">
        <v>16</v>
      </c>
      <c r="D15" s="17"/>
      <c r="E15" s="27">
        <v>0</v>
      </c>
      <c r="F15" s="28"/>
      <c r="G15" s="27">
        <v>0</v>
      </c>
      <c r="H15" s="19"/>
      <c r="I15" s="27"/>
      <c r="J15" s="28"/>
      <c r="K15" s="27"/>
      <c r="L15" s="19"/>
      <c r="M15" s="42">
        <f>SUM(E15,G15,I15,K15)</f>
        <v>0</v>
      </c>
      <c r="N15" s="2"/>
      <c r="O15" s="2"/>
    </row>
    <row r="16" spans="1:15" customFormat="1" ht="30" x14ac:dyDescent="0.25">
      <c r="A16" s="2"/>
      <c r="B16" s="41"/>
      <c r="C16" s="26" t="s">
        <v>37</v>
      </c>
      <c r="D16" s="17"/>
      <c r="E16" s="27">
        <v>0</v>
      </c>
      <c r="F16" s="28"/>
      <c r="G16" s="27"/>
      <c r="H16" s="19"/>
      <c r="I16" s="27">
        <v>0</v>
      </c>
      <c r="J16" s="28"/>
      <c r="K16" s="27"/>
      <c r="L16" s="19"/>
      <c r="M16" s="42">
        <f t="shared" ref="M16:M19" si="1">SUM(E16,G16,I16,K16)</f>
        <v>0</v>
      </c>
      <c r="N16" s="2"/>
      <c r="O16" s="2"/>
    </row>
    <row r="17" spans="1:15" customFormat="1" ht="30" x14ac:dyDescent="0.25">
      <c r="A17" s="2"/>
      <c r="B17" s="41"/>
      <c r="C17" s="30" t="s">
        <v>38</v>
      </c>
      <c r="D17" s="17"/>
      <c r="E17" s="27">
        <v>0</v>
      </c>
      <c r="F17" s="28"/>
      <c r="G17" s="27"/>
      <c r="H17" s="19"/>
      <c r="I17" s="27">
        <v>0</v>
      </c>
      <c r="J17" s="28"/>
      <c r="K17" s="27">
        <v>0</v>
      </c>
      <c r="L17" s="19"/>
      <c r="M17" s="42">
        <f t="shared" si="1"/>
        <v>0</v>
      </c>
      <c r="N17" s="2"/>
      <c r="O17" s="2"/>
    </row>
    <row r="18" spans="1:15" x14ac:dyDescent="0.25">
      <c r="B18" s="36"/>
      <c r="C18" s="26" t="s">
        <v>17</v>
      </c>
      <c r="D18" s="17"/>
      <c r="E18" s="27">
        <f>-311081793-10107323</f>
        <v>-321189116</v>
      </c>
      <c r="F18" s="28"/>
      <c r="G18" s="27"/>
      <c r="H18" s="19"/>
      <c r="I18" s="27"/>
      <c r="J18" s="28"/>
      <c r="K18" s="19">
        <v>0</v>
      </c>
      <c r="L18" s="19"/>
      <c r="M18" s="43">
        <f>-311081793-10107323</f>
        <v>-321189116</v>
      </c>
    </row>
    <row r="19" spans="1:15" x14ac:dyDescent="0.25">
      <c r="B19" s="36"/>
      <c r="C19" s="26" t="s">
        <v>18</v>
      </c>
      <c r="D19" s="17"/>
      <c r="E19" s="27">
        <v>0</v>
      </c>
      <c r="F19" s="28"/>
      <c r="G19" s="27"/>
      <c r="H19" s="19"/>
      <c r="I19" s="27"/>
      <c r="J19" s="28"/>
      <c r="K19" s="19">
        <f>+' ERF-Rendimiento Financiero'!D22</f>
        <v>5351754.5500000007</v>
      </c>
      <c r="L19" s="19"/>
      <c r="M19" s="43">
        <f t="shared" si="1"/>
        <v>5351754.5500000007</v>
      </c>
    </row>
    <row r="20" spans="1:15" x14ac:dyDescent="0.25">
      <c r="B20" s="39"/>
      <c r="C20" s="58" t="s">
        <v>126</v>
      </c>
      <c r="D20" s="17"/>
      <c r="E20" s="32">
        <f>+E13+E18</f>
        <v>117357809</v>
      </c>
      <c r="F20" s="59"/>
      <c r="G20" s="32">
        <f>SUM(G19,G13)</f>
        <v>0</v>
      </c>
      <c r="H20" s="31"/>
      <c r="I20" s="32">
        <f>SUM(I19,I13)</f>
        <v>0</v>
      </c>
      <c r="J20" s="59"/>
      <c r="K20" s="32">
        <f>SUM(K13:K19)</f>
        <v>6853882.5500000007</v>
      </c>
      <c r="L20" s="19"/>
      <c r="M20" s="46">
        <f>+M13+M19+M18</f>
        <v>124211691.55000001</v>
      </c>
    </row>
    <row r="21" spans="1:15" x14ac:dyDescent="0.25">
      <c r="B21" s="39"/>
      <c r="C21" s="17"/>
      <c r="D21" s="17"/>
      <c r="E21" s="31"/>
      <c r="F21" s="31"/>
      <c r="G21" s="31"/>
      <c r="H21" s="31"/>
      <c r="I21" s="31"/>
      <c r="J21" s="31"/>
      <c r="K21" s="19"/>
      <c r="L21" s="19"/>
      <c r="M21" s="43"/>
    </row>
    <row r="22" spans="1:15" x14ac:dyDescent="0.25">
      <c r="B22" s="36"/>
      <c r="C22" s="17"/>
      <c r="D22" s="17"/>
      <c r="E22" s="25"/>
      <c r="F22" s="25"/>
      <c r="G22" s="25"/>
      <c r="H22" s="25"/>
      <c r="I22" s="25"/>
      <c r="J22" s="25"/>
      <c r="K22" s="19"/>
      <c r="L22" s="17"/>
      <c r="M22" s="37"/>
    </row>
    <row r="23" spans="1:15" ht="15.75" thickBot="1" x14ac:dyDescent="0.3">
      <c r="B23" s="48"/>
      <c r="C23" s="49">
        <f>+'ESF - Situación Financiera'!A39</f>
        <v>0</v>
      </c>
      <c r="D23" s="49"/>
      <c r="E23" s="49"/>
      <c r="F23" s="49"/>
      <c r="G23" s="49"/>
      <c r="H23" s="49"/>
      <c r="I23" s="49"/>
      <c r="J23" s="49"/>
      <c r="K23" s="49"/>
      <c r="L23" s="49"/>
      <c r="M23" s="61"/>
    </row>
    <row r="24" spans="1:15" x14ac:dyDescent="0.25">
      <c r="C24" s="109" t="s">
        <v>130</v>
      </c>
      <c r="D24" s="9"/>
      <c r="E24" s="9"/>
      <c r="F24" s="109"/>
      <c r="G24" s="109"/>
      <c r="H24" s="109"/>
      <c r="K24" s="7"/>
      <c r="L24" s="9"/>
    </row>
    <row r="25" spans="1:15" ht="11.25" customHeight="1" x14ac:dyDescent="0.15">
      <c r="C25" s="124" t="s">
        <v>160</v>
      </c>
      <c r="D25" s="124"/>
      <c r="E25" s="127" t="s">
        <v>162</v>
      </c>
      <c r="F25" s="127"/>
      <c r="G25" s="127"/>
      <c r="H25" s="127"/>
      <c r="I25" s="127"/>
      <c r="J25" s="127"/>
      <c r="K25" s="128" t="s">
        <v>163</v>
      </c>
      <c r="L25" s="124"/>
      <c r="M25" s="124"/>
    </row>
    <row r="26" spans="1:15" x14ac:dyDescent="0.25">
      <c r="K26" s="7"/>
    </row>
    <row r="27" spans="1:15" x14ac:dyDescent="0.25">
      <c r="K27" s="7"/>
    </row>
  </sheetData>
  <mergeCells count="4">
    <mergeCell ref="B2:M2"/>
    <mergeCell ref="B3:M3"/>
    <mergeCell ref="B4:M4"/>
    <mergeCell ref="B5:M5"/>
  </mergeCells>
  <printOptions horizontalCentered="1"/>
  <pageMargins left="0.35433070866141703" right="0.35433070866141703" top="2" bottom="0.35433070866141703" header="0.31496062992126" footer="0.31496062992126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>
      <selection activeCell="A33" sqref="A33"/>
    </sheetView>
  </sheetViews>
  <sheetFormatPr baseColWidth="10" defaultColWidth="11.42578125" defaultRowHeight="15" x14ac:dyDescent="0.25"/>
  <cols>
    <col min="1" max="1" width="7.28515625" style="1" customWidth="1"/>
    <col min="2" max="2" width="55.140625" style="1" customWidth="1"/>
    <col min="3" max="3" width="1.7109375" style="1" customWidth="1"/>
    <col min="4" max="4" width="13.85546875" style="1" customWidth="1"/>
    <col min="5" max="5" width="1.7109375" style="1" customWidth="1"/>
    <col min="6" max="6" width="14.85546875" style="1" customWidth="1"/>
    <col min="7" max="7" width="2.7109375" style="1" customWidth="1"/>
    <col min="8" max="10" width="11.42578125" style="8"/>
    <col min="11" max="11" width="14.140625" style="8" bestFit="1" customWidth="1"/>
    <col min="12" max="16384" width="11.42578125" style="8"/>
  </cols>
  <sheetData>
    <row r="1" spans="1:12" ht="15.75" x14ac:dyDescent="0.25">
      <c r="A1" s="165" t="s">
        <v>127</v>
      </c>
      <c r="B1" s="166"/>
      <c r="C1" s="166"/>
      <c r="D1" s="166"/>
      <c r="E1" s="166"/>
      <c r="F1" s="173"/>
    </row>
    <row r="2" spans="1:12" ht="15.75" x14ac:dyDescent="0.25">
      <c r="A2" s="168" t="s">
        <v>19</v>
      </c>
      <c r="B2" s="169"/>
      <c r="C2" s="169"/>
      <c r="D2" s="169"/>
      <c r="E2" s="169"/>
      <c r="F2" s="174"/>
    </row>
    <row r="3" spans="1:12" ht="15.75" x14ac:dyDescent="0.25">
      <c r="A3" s="168" t="str">
        <f>+' ERF-Rendimiento Financiero'!A3</f>
        <v xml:space="preserve">Del ejercicio terminado al 31 de diciembre del 2018 </v>
      </c>
      <c r="B3" s="169"/>
      <c r="C3" s="169"/>
      <c r="D3" s="169"/>
      <c r="E3" s="169"/>
      <c r="F3" s="174"/>
    </row>
    <row r="4" spans="1:12" ht="15.75" x14ac:dyDescent="0.25">
      <c r="A4" s="168" t="s">
        <v>0</v>
      </c>
      <c r="B4" s="169"/>
      <c r="C4" s="169"/>
      <c r="D4" s="169"/>
      <c r="E4" s="169"/>
      <c r="F4" s="174"/>
    </row>
    <row r="5" spans="1:12" x14ac:dyDescent="0.25">
      <c r="A5" s="36"/>
      <c r="B5" s="18"/>
      <c r="C5" s="18"/>
      <c r="D5" s="19"/>
      <c r="E5" s="17"/>
      <c r="F5" s="37"/>
    </row>
    <row r="6" spans="1:12" x14ac:dyDescent="0.25">
      <c r="A6" s="36"/>
      <c r="B6" s="17"/>
      <c r="C6" s="17"/>
      <c r="D6" s="20">
        <v>2018</v>
      </c>
      <c r="E6" s="21"/>
      <c r="F6" s="38"/>
    </row>
    <row r="7" spans="1:12" x14ac:dyDescent="0.25">
      <c r="A7" s="39" t="s">
        <v>47</v>
      </c>
      <c r="B7" s="22"/>
      <c r="C7" s="22"/>
      <c r="D7" s="23"/>
      <c r="E7" s="24"/>
      <c r="F7" s="40"/>
    </row>
    <row r="8" spans="1:12" customFormat="1" x14ac:dyDescent="0.25">
      <c r="A8" s="41"/>
      <c r="B8" s="26" t="s">
        <v>157</v>
      </c>
      <c r="C8" s="17"/>
      <c r="D8" s="27">
        <v>115573457</v>
      </c>
      <c r="E8" s="28"/>
      <c r="F8" s="42"/>
      <c r="G8" s="2"/>
    </row>
    <row r="9" spans="1:12" x14ac:dyDescent="0.25">
      <c r="A9" s="36"/>
      <c r="B9" s="26" t="s">
        <v>20</v>
      </c>
      <c r="C9" s="17"/>
      <c r="D9" s="53">
        <v>81935184</v>
      </c>
      <c r="E9" s="29"/>
      <c r="F9" s="43"/>
    </row>
    <row r="10" spans="1:12" x14ac:dyDescent="0.25">
      <c r="A10" s="36"/>
      <c r="B10" s="26" t="s">
        <v>21</v>
      </c>
      <c r="C10" s="17"/>
      <c r="D10" s="19">
        <v>79561345</v>
      </c>
      <c r="E10" s="29"/>
      <c r="F10" s="43"/>
      <c r="J10" s="105"/>
      <c r="K10" s="105"/>
      <c r="L10" s="105"/>
    </row>
    <row r="11" spans="1:12" customFormat="1" x14ac:dyDescent="0.25">
      <c r="A11" s="41"/>
      <c r="B11" s="26" t="s">
        <v>22</v>
      </c>
      <c r="C11" s="17"/>
      <c r="D11" s="27">
        <v>7936731</v>
      </c>
      <c r="E11" s="28"/>
      <c r="F11" s="42"/>
      <c r="G11" s="2"/>
      <c r="J11" s="53"/>
      <c r="K11" s="89"/>
      <c r="L11" s="89"/>
    </row>
    <row r="12" spans="1:12" x14ac:dyDescent="0.25">
      <c r="A12" s="36"/>
      <c r="B12" s="26" t="s">
        <v>23</v>
      </c>
      <c r="C12" s="17"/>
      <c r="D12" s="19">
        <v>90040614</v>
      </c>
      <c r="E12" s="29"/>
      <c r="F12" s="43"/>
      <c r="J12" s="106"/>
      <c r="K12" s="105"/>
      <c r="L12" s="105"/>
    </row>
    <row r="13" spans="1:12" customFormat="1" x14ac:dyDescent="0.25">
      <c r="A13" s="41"/>
      <c r="B13" s="26" t="s">
        <v>24</v>
      </c>
      <c r="C13" s="17"/>
      <c r="D13" s="27">
        <v>324005</v>
      </c>
      <c r="E13" s="28"/>
      <c r="F13" s="42"/>
      <c r="G13" s="2"/>
      <c r="J13" s="107"/>
      <c r="K13" s="89"/>
      <c r="L13" s="89"/>
    </row>
    <row r="14" spans="1:12" x14ac:dyDescent="0.25">
      <c r="A14" s="36"/>
      <c r="B14" s="26" t="s">
        <v>25</v>
      </c>
      <c r="C14" s="17"/>
      <c r="D14" s="19">
        <v>4813880</v>
      </c>
      <c r="E14" s="29"/>
      <c r="F14" s="43"/>
      <c r="G14" s="14"/>
      <c r="J14" s="106"/>
      <c r="K14" s="105"/>
      <c r="L14" s="105"/>
    </row>
    <row r="15" spans="1:12" x14ac:dyDescent="0.25">
      <c r="A15" s="39" t="s">
        <v>30</v>
      </c>
      <c r="B15" s="17"/>
      <c r="C15" s="17"/>
      <c r="D15" s="32">
        <f>+D8+D9-D10-D11-D12-D13-D14</f>
        <v>14832066</v>
      </c>
      <c r="E15" s="29"/>
      <c r="F15" s="46"/>
      <c r="J15" s="105"/>
      <c r="K15" s="105"/>
      <c r="L15" s="105"/>
    </row>
    <row r="16" spans="1:12" x14ac:dyDescent="0.25">
      <c r="A16" s="36"/>
      <c r="B16" s="17" t="s">
        <v>7</v>
      </c>
      <c r="C16" s="17"/>
      <c r="D16" s="19"/>
      <c r="E16" s="19"/>
      <c r="F16" s="43"/>
      <c r="J16" s="105"/>
      <c r="K16" s="105"/>
      <c r="L16" s="105"/>
    </row>
    <row r="17" spans="1:12" x14ac:dyDescent="0.25">
      <c r="A17" s="39" t="s">
        <v>46</v>
      </c>
      <c r="B17" s="22"/>
      <c r="C17" s="22"/>
      <c r="D17" s="32"/>
      <c r="E17" s="19"/>
      <c r="F17" s="43"/>
      <c r="J17" s="105"/>
      <c r="K17" s="105"/>
      <c r="L17" s="105"/>
    </row>
    <row r="18" spans="1:12" customFormat="1" x14ac:dyDescent="0.25">
      <c r="A18" s="44"/>
      <c r="B18" s="30"/>
      <c r="C18" s="25"/>
      <c r="D18" s="31"/>
      <c r="E18" s="31"/>
      <c r="F18" s="45"/>
      <c r="G18" s="2"/>
      <c r="J18" s="89"/>
      <c r="K18" s="89"/>
      <c r="L18" s="89"/>
    </row>
    <row r="19" spans="1:12" x14ac:dyDescent="0.25">
      <c r="A19" s="39" t="s">
        <v>26</v>
      </c>
      <c r="B19" s="17"/>
      <c r="C19" s="17"/>
      <c r="D19" s="32">
        <f>SUM(D18:D18)</f>
        <v>0</v>
      </c>
      <c r="E19" s="29"/>
      <c r="F19" s="46"/>
      <c r="J19" s="105"/>
      <c r="K19" s="105"/>
      <c r="L19" s="105"/>
    </row>
    <row r="20" spans="1:12" x14ac:dyDescent="0.25">
      <c r="A20" s="39"/>
      <c r="B20" s="17"/>
      <c r="C20" s="17"/>
      <c r="D20" s="19"/>
      <c r="E20" s="19"/>
      <c r="F20" s="43"/>
      <c r="J20" s="105"/>
      <c r="K20" s="105"/>
      <c r="L20" s="105"/>
    </row>
    <row r="21" spans="1:12" customFormat="1" x14ac:dyDescent="0.25">
      <c r="A21" s="44" t="s">
        <v>31</v>
      </c>
      <c r="B21" s="33"/>
      <c r="C21" s="33"/>
      <c r="D21" s="32"/>
      <c r="E21" s="19"/>
      <c r="F21" s="43"/>
      <c r="G21" s="1"/>
      <c r="J21" s="89"/>
      <c r="K21" s="89"/>
      <c r="L21" s="89"/>
    </row>
    <row r="22" spans="1:12" customFormat="1" x14ac:dyDescent="0.25">
      <c r="A22" s="44"/>
      <c r="B22" s="30"/>
      <c r="C22" s="25"/>
      <c r="D22" s="31"/>
      <c r="E22" s="31"/>
      <c r="F22" s="45"/>
      <c r="G22" s="2"/>
      <c r="J22" s="89"/>
      <c r="K22" s="89"/>
      <c r="L22" s="89"/>
    </row>
    <row r="23" spans="1:12" customFormat="1" x14ac:dyDescent="0.25">
      <c r="A23" s="44" t="s">
        <v>27</v>
      </c>
      <c r="B23" s="34"/>
      <c r="C23" s="25"/>
      <c r="D23" s="32">
        <f>SUM(D22:D22)</f>
        <v>0</v>
      </c>
      <c r="E23" s="28"/>
      <c r="F23" s="46"/>
      <c r="G23" s="2"/>
      <c r="J23" s="89"/>
      <c r="K23" s="108"/>
      <c r="L23" s="89"/>
    </row>
    <row r="24" spans="1:12" customFormat="1" x14ac:dyDescent="0.25">
      <c r="A24" s="44"/>
      <c r="B24" s="34"/>
      <c r="C24" s="25"/>
      <c r="D24" s="31"/>
      <c r="E24" s="31"/>
      <c r="F24" s="45"/>
      <c r="G24" s="2"/>
      <c r="K24" s="65"/>
    </row>
    <row r="25" spans="1:12" x14ac:dyDescent="0.25">
      <c r="A25" s="47" t="s">
        <v>41</v>
      </c>
      <c r="B25" s="17"/>
      <c r="C25" s="17"/>
      <c r="D25" s="19">
        <f>+D15+D19</f>
        <v>14832066</v>
      </c>
      <c r="E25" s="29"/>
      <c r="F25" s="43"/>
    </row>
    <row r="26" spans="1:12" x14ac:dyDescent="0.25">
      <c r="A26" s="36" t="s">
        <v>43</v>
      </c>
      <c r="B26" s="17"/>
      <c r="C26" s="17"/>
      <c r="D26" s="19">
        <v>6231128</v>
      </c>
      <c r="E26" s="29"/>
      <c r="F26" s="43"/>
    </row>
    <row r="27" spans="1:12" x14ac:dyDescent="0.25">
      <c r="A27" s="39" t="s">
        <v>42</v>
      </c>
      <c r="B27" s="17"/>
      <c r="C27" s="17"/>
      <c r="D27" s="32">
        <f>SUM(D25:D26)</f>
        <v>21063194</v>
      </c>
      <c r="E27" s="35"/>
      <c r="F27" s="46"/>
    </row>
    <row r="28" spans="1:12" x14ac:dyDescent="0.25">
      <c r="A28" s="39"/>
      <c r="B28" s="17"/>
      <c r="C28" s="17"/>
      <c r="D28" s="24"/>
      <c r="E28" s="24"/>
      <c r="F28" s="40"/>
    </row>
    <row r="29" spans="1:12" x14ac:dyDescent="0.25">
      <c r="A29" s="36"/>
      <c r="B29" s="17"/>
      <c r="C29" s="17"/>
      <c r="D29" s="17"/>
      <c r="E29" s="17"/>
      <c r="F29" s="37"/>
    </row>
    <row r="30" spans="1:12" ht="15.75" thickBot="1" x14ac:dyDescent="0.3">
      <c r="A30" s="48">
        <f>+'ESF - Situación Financiera'!A39</f>
        <v>0</v>
      </c>
      <c r="B30" s="49"/>
      <c r="C30" s="49"/>
      <c r="D30" s="49"/>
      <c r="E30" s="49"/>
      <c r="F30" s="50"/>
      <c r="H30" s="1"/>
    </row>
    <row r="31" spans="1:12" x14ac:dyDescent="0.25">
      <c r="A31" s="109" t="s">
        <v>131</v>
      </c>
      <c r="B31" s="9"/>
      <c r="C31" s="9"/>
      <c r="D31" s="109"/>
      <c r="E31" s="109"/>
      <c r="F31" s="109"/>
      <c r="G31" s="2"/>
      <c r="H31" s="2"/>
      <c r="I31" s="7"/>
      <c r="J31" s="9"/>
      <c r="K31" s="1"/>
    </row>
    <row r="32" spans="1:12" ht="9.75" customHeight="1" x14ac:dyDescent="0.25">
      <c r="A32" s="124" t="s">
        <v>165</v>
      </c>
      <c r="B32" s="124"/>
      <c r="C32" s="124"/>
      <c r="D32" s="124"/>
      <c r="E32" s="124"/>
      <c r="F32" s="128"/>
    </row>
    <row r="33" spans="4:6" x14ac:dyDescent="0.25">
      <c r="D33" s="7"/>
      <c r="F33" s="7"/>
    </row>
    <row r="34" spans="4:6" x14ac:dyDescent="0.25">
      <c r="D34" s="7"/>
      <c r="F34" s="15"/>
    </row>
    <row r="35" spans="4:6" x14ac:dyDescent="0.25">
      <c r="D35" s="7"/>
    </row>
    <row r="36" spans="4:6" x14ac:dyDescent="0.25">
      <c r="D36" s="7"/>
    </row>
    <row r="50" spans="4:6" x14ac:dyDescent="0.25">
      <c r="D50" s="16"/>
      <c r="E50" s="16"/>
      <c r="F50" s="16"/>
    </row>
    <row r="51" spans="4:6" x14ac:dyDescent="0.25">
      <c r="D51" s="16"/>
      <c r="E51" s="16"/>
      <c r="F51" s="16"/>
    </row>
    <row r="52" spans="4:6" x14ac:dyDescent="0.25">
      <c r="D52" s="16"/>
      <c r="E52" s="16"/>
      <c r="F52" s="16"/>
    </row>
    <row r="53" spans="4:6" x14ac:dyDescent="0.25">
      <c r="D53" s="16"/>
      <c r="E53" s="16"/>
      <c r="F53" s="16"/>
    </row>
    <row r="54" spans="4:6" x14ac:dyDescent="0.25">
      <c r="D54" s="16"/>
      <c r="E54" s="16"/>
      <c r="F54" s="16"/>
    </row>
    <row r="55" spans="4:6" x14ac:dyDescent="0.25">
      <c r="D55" s="16"/>
      <c r="E55" s="16"/>
      <c r="F55" s="16"/>
    </row>
    <row r="56" spans="4:6" x14ac:dyDescent="0.25">
      <c r="D56" s="16"/>
      <c r="E56" s="16"/>
      <c r="F56" s="16"/>
    </row>
    <row r="57" spans="4:6" x14ac:dyDescent="0.25">
      <c r="D57" s="16"/>
      <c r="E57" s="16"/>
      <c r="F57" s="16"/>
    </row>
    <row r="58" spans="4:6" x14ac:dyDescent="0.25">
      <c r="D58" s="16"/>
      <c r="E58" s="16"/>
      <c r="F58" s="16"/>
    </row>
    <row r="59" spans="4:6" x14ac:dyDescent="0.25">
      <c r="D59" s="16"/>
      <c r="E59" s="16"/>
      <c r="F59" s="16"/>
    </row>
    <row r="60" spans="4:6" x14ac:dyDescent="0.25">
      <c r="D60" s="16"/>
      <c r="E60" s="16"/>
      <c r="F60" s="16"/>
    </row>
  </sheetData>
  <mergeCells count="4">
    <mergeCell ref="A1:F1"/>
    <mergeCell ref="A2:F2"/>
    <mergeCell ref="A3:F3"/>
    <mergeCell ref="A4:F4"/>
  </mergeCells>
  <printOptions horizontalCentered="1"/>
  <pageMargins left="0.35433070866141703" right="0.35433070866141703" top="2" bottom="0.35433070866141703" header="0.31496062992126" footer="0.31496062992126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8"/>
  <sheetViews>
    <sheetView topLeftCell="A139" zoomScale="110" zoomScaleNormal="110" workbookViewId="0">
      <selection activeCell="B154" sqref="B154"/>
    </sheetView>
  </sheetViews>
  <sheetFormatPr baseColWidth="10" defaultRowHeight="15" x14ac:dyDescent="0.25"/>
  <cols>
    <col min="1" max="1" width="4.7109375" customWidth="1"/>
    <col min="4" max="4" width="16.140625" customWidth="1"/>
    <col min="5" max="5" width="18.5703125" customWidth="1"/>
    <col min="7" max="7" width="16.28515625" customWidth="1"/>
  </cols>
  <sheetData>
    <row r="1" spans="2:7" x14ac:dyDescent="0.25">
      <c r="B1" s="62"/>
      <c r="C1" s="62"/>
    </row>
    <row r="2" spans="2:7" x14ac:dyDescent="0.25">
      <c r="B2" s="62"/>
      <c r="C2" s="62"/>
    </row>
    <row r="3" spans="2:7" x14ac:dyDescent="0.25">
      <c r="B3" s="62" t="s">
        <v>129</v>
      </c>
      <c r="C3" s="62"/>
    </row>
    <row r="5" spans="2:7" x14ac:dyDescent="0.25">
      <c r="B5" s="85" t="s">
        <v>48</v>
      </c>
      <c r="C5" s="85"/>
      <c r="D5" s="86"/>
      <c r="E5" s="86"/>
      <c r="F5" s="86"/>
      <c r="G5" s="87" t="s">
        <v>132</v>
      </c>
    </row>
    <row r="8" spans="2:7" x14ac:dyDescent="0.25">
      <c r="B8" t="s">
        <v>49</v>
      </c>
      <c r="D8" s="64" t="s">
        <v>50</v>
      </c>
      <c r="E8" s="64" t="s">
        <v>51</v>
      </c>
      <c r="G8" s="65">
        <v>5751993</v>
      </c>
    </row>
    <row r="9" spans="2:7" x14ac:dyDescent="0.25">
      <c r="D9" s="64"/>
      <c r="E9" s="64"/>
      <c r="G9" s="65"/>
    </row>
    <row r="10" spans="2:7" x14ac:dyDescent="0.25">
      <c r="B10" t="s">
        <v>52</v>
      </c>
      <c r="D10" s="64" t="s">
        <v>53</v>
      </c>
      <c r="E10" s="64" t="s">
        <v>51</v>
      </c>
      <c r="G10" s="65">
        <v>4957163</v>
      </c>
    </row>
    <row r="11" spans="2:7" x14ac:dyDescent="0.25">
      <c r="D11" s="64"/>
      <c r="E11" s="64"/>
      <c r="G11" s="65"/>
    </row>
    <row r="12" spans="2:7" x14ac:dyDescent="0.25">
      <c r="B12" t="s">
        <v>54</v>
      </c>
      <c r="D12" s="64" t="s">
        <v>55</v>
      </c>
      <c r="E12" s="64" t="s">
        <v>51</v>
      </c>
      <c r="G12" s="65">
        <v>10307866</v>
      </c>
    </row>
    <row r="13" spans="2:7" x14ac:dyDescent="0.25">
      <c r="D13" s="64"/>
      <c r="E13" s="64"/>
      <c r="G13" s="65"/>
    </row>
    <row r="14" spans="2:7" x14ac:dyDescent="0.25">
      <c r="B14" t="s">
        <v>56</v>
      </c>
      <c r="D14" s="64" t="s">
        <v>57</v>
      </c>
      <c r="E14" s="64" t="s">
        <v>51</v>
      </c>
      <c r="G14" s="65">
        <v>50</v>
      </c>
    </row>
    <row r="15" spans="2:7" x14ac:dyDescent="0.25">
      <c r="D15" s="64"/>
      <c r="E15" s="64"/>
      <c r="G15" s="65"/>
    </row>
    <row r="16" spans="2:7" ht="15.75" thickBot="1" x14ac:dyDescent="0.3">
      <c r="B16" t="s">
        <v>58</v>
      </c>
      <c r="D16" s="64"/>
      <c r="E16" s="64"/>
      <c r="G16" s="66">
        <v>46122</v>
      </c>
    </row>
    <row r="17" spans="2:7" x14ac:dyDescent="0.25">
      <c r="D17" s="64"/>
      <c r="E17" s="64"/>
      <c r="G17" s="65"/>
    </row>
    <row r="18" spans="2:7" ht="15.75" thickBot="1" x14ac:dyDescent="0.3">
      <c r="B18" s="62" t="s">
        <v>119</v>
      </c>
      <c r="C18" s="62"/>
      <c r="D18" s="63"/>
      <c r="E18" s="62" t="s">
        <v>118</v>
      </c>
      <c r="G18" s="67">
        <f>SUM(G8:G17)</f>
        <v>21063194</v>
      </c>
    </row>
    <row r="19" spans="2:7" ht="15.75" thickTop="1" x14ac:dyDescent="0.25">
      <c r="G19" s="65"/>
    </row>
    <row r="20" spans="2:7" x14ac:dyDescent="0.25">
      <c r="B20" s="90" t="s">
        <v>133</v>
      </c>
      <c r="C20" s="85"/>
      <c r="D20" s="85"/>
      <c r="E20" s="85"/>
      <c r="F20" s="85"/>
      <c r="G20" s="87" t="s">
        <v>134</v>
      </c>
    </row>
    <row r="21" spans="2:7" x14ac:dyDescent="0.25">
      <c r="G21" s="65"/>
    </row>
    <row r="22" spans="2:7" x14ac:dyDescent="0.25">
      <c r="G22" s="65"/>
    </row>
    <row r="23" spans="2:7" x14ac:dyDescent="0.25">
      <c r="B23" t="s">
        <v>61</v>
      </c>
      <c r="G23" s="65">
        <v>170285081</v>
      </c>
    </row>
    <row r="24" spans="2:7" x14ac:dyDescent="0.25">
      <c r="B24" t="s">
        <v>62</v>
      </c>
      <c r="G24" s="65">
        <v>2578409</v>
      </c>
    </row>
    <row r="25" spans="2:7" x14ac:dyDescent="0.25">
      <c r="B25" t="s">
        <v>63</v>
      </c>
      <c r="G25" s="65">
        <v>2849276</v>
      </c>
    </row>
    <row r="26" spans="2:7" x14ac:dyDescent="0.25">
      <c r="B26" t="s">
        <v>64</v>
      </c>
      <c r="G26" s="83">
        <v>40773776</v>
      </c>
    </row>
    <row r="27" spans="2:7" ht="15.75" thickBot="1" x14ac:dyDescent="0.3">
      <c r="B27" s="62" t="s">
        <v>117</v>
      </c>
      <c r="C27" s="62"/>
      <c r="D27" s="62"/>
      <c r="E27" s="62" t="s">
        <v>118</v>
      </c>
      <c r="F27" s="62"/>
      <c r="G27" s="68">
        <f>SUM(G23:G26)</f>
        <v>216486542</v>
      </c>
    </row>
    <row r="28" spans="2:7" ht="15.75" thickTop="1" x14ac:dyDescent="0.25"/>
    <row r="30" spans="2:7" x14ac:dyDescent="0.25">
      <c r="B30" s="62" t="s">
        <v>66</v>
      </c>
      <c r="C30" s="62"/>
      <c r="D30" s="62"/>
      <c r="E30" s="62"/>
      <c r="F30" s="62"/>
      <c r="G30" s="62"/>
    </row>
    <row r="31" spans="2:7" x14ac:dyDescent="0.25">
      <c r="B31" s="62" t="s">
        <v>67</v>
      </c>
      <c r="C31" s="62"/>
      <c r="G31" s="63"/>
    </row>
    <row r="32" spans="2:7" x14ac:dyDescent="0.25">
      <c r="C32" s="62"/>
      <c r="G32" s="63"/>
    </row>
    <row r="33" spans="2:7" x14ac:dyDescent="0.25">
      <c r="D33" s="64"/>
      <c r="G33" s="65"/>
    </row>
    <row r="34" spans="2:7" x14ac:dyDescent="0.25">
      <c r="D34" s="69"/>
      <c r="G34" s="65"/>
    </row>
    <row r="35" spans="2:7" x14ac:dyDescent="0.25">
      <c r="B35" s="85" t="s">
        <v>68</v>
      </c>
      <c r="C35" s="85"/>
      <c r="D35" s="86"/>
      <c r="E35" s="86"/>
      <c r="F35" s="86"/>
      <c r="G35" s="87" t="s">
        <v>135</v>
      </c>
    </row>
    <row r="36" spans="2:7" x14ac:dyDescent="0.25">
      <c r="B36" s="86"/>
      <c r="C36" s="85"/>
      <c r="D36" s="86"/>
      <c r="E36" s="86"/>
      <c r="F36" s="86"/>
      <c r="G36" s="86"/>
    </row>
    <row r="37" spans="2:7" x14ac:dyDescent="0.25">
      <c r="B37" s="71" t="s">
        <v>69</v>
      </c>
      <c r="C37" s="71"/>
      <c r="D37" s="72"/>
      <c r="E37" s="71"/>
      <c r="F37" s="71"/>
      <c r="G37" s="70">
        <v>475724</v>
      </c>
    </row>
    <row r="38" spans="2:7" x14ac:dyDescent="0.25">
      <c r="B38" s="71" t="s">
        <v>70</v>
      </c>
      <c r="C38" s="71"/>
      <c r="D38" s="73"/>
      <c r="E38" s="71"/>
      <c r="F38" s="71"/>
      <c r="G38" s="70">
        <v>40731</v>
      </c>
    </row>
    <row r="39" spans="2:7" x14ac:dyDescent="0.25">
      <c r="B39" s="77" t="s">
        <v>71</v>
      </c>
      <c r="C39" s="71"/>
      <c r="D39" s="73"/>
      <c r="E39" s="71"/>
      <c r="F39" s="71"/>
      <c r="G39" s="70">
        <v>534853</v>
      </c>
    </row>
    <row r="40" spans="2:7" x14ac:dyDescent="0.25">
      <c r="B40" s="77" t="s">
        <v>72</v>
      </c>
      <c r="C40" s="71"/>
      <c r="D40" s="72"/>
      <c r="E40" s="71"/>
      <c r="F40" s="71"/>
      <c r="G40" s="70">
        <v>1202058</v>
      </c>
    </row>
    <row r="41" spans="2:7" x14ac:dyDescent="0.25">
      <c r="B41" s="77" t="s">
        <v>73</v>
      </c>
      <c r="C41" s="71"/>
      <c r="D41" s="72"/>
      <c r="E41" s="71"/>
      <c r="F41" s="71"/>
      <c r="G41" s="70">
        <v>2493875</v>
      </c>
    </row>
    <row r="42" spans="2:7" x14ac:dyDescent="0.25">
      <c r="B42" s="77" t="s">
        <v>74</v>
      </c>
      <c r="C42" s="71"/>
      <c r="D42" s="72"/>
      <c r="E42" s="71"/>
      <c r="F42" s="71"/>
      <c r="G42" s="70">
        <v>1942629</v>
      </c>
    </row>
    <row r="43" spans="2:7" x14ac:dyDescent="0.25">
      <c r="B43" s="77" t="s">
        <v>75</v>
      </c>
      <c r="C43" s="74"/>
      <c r="D43" s="75"/>
      <c r="E43" s="71"/>
      <c r="F43" s="71"/>
      <c r="G43" s="78">
        <v>18000</v>
      </c>
    </row>
    <row r="44" spans="2:7" x14ac:dyDescent="0.25">
      <c r="B44" s="77" t="s">
        <v>76</v>
      </c>
      <c r="C44" s="71"/>
      <c r="D44" s="72"/>
      <c r="E44" s="71"/>
      <c r="F44" s="71"/>
      <c r="G44" s="70">
        <v>2322178</v>
      </c>
    </row>
    <row r="45" spans="2:7" ht="15.75" thickBot="1" x14ac:dyDescent="0.3">
      <c r="B45" s="77" t="s">
        <v>77</v>
      </c>
      <c r="C45" s="71"/>
      <c r="D45" s="72"/>
      <c r="E45" s="71"/>
      <c r="F45" s="71"/>
      <c r="G45" s="66">
        <v>351377</v>
      </c>
    </row>
    <row r="46" spans="2:7" ht="15.75" thickBot="1" x14ac:dyDescent="0.3">
      <c r="B46" s="79" t="s">
        <v>121</v>
      </c>
      <c r="C46" s="74"/>
      <c r="D46" s="80"/>
      <c r="E46" s="62" t="s">
        <v>118</v>
      </c>
      <c r="F46" s="71"/>
      <c r="G46" s="67">
        <f>SUM(G37:G45)</f>
        <v>9381425</v>
      </c>
    </row>
    <row r="47" spans="2:7" ht="15.75" thickTop="1" x14ac:dyDescent="0.25">
      <c r="B47" s="71"/>
      <c r="C47" s="71"/>
      <c r="D47" s="72"/>
      <c r="E47" s="71"/>
      <c r="F47" s="71"/>
      <c r="G47" s="70"/>
    </row>
    <row r="48" spans="2:7" x14ac:dyDescent="0.25">
      <c r="B48" s="119"/>
      <c r="C48" s="120"/>
      <c r="D48" s="120"/>
      <c r="E48" s="121"/>
      <c r="F48" s="121"/>
      <c r="G48" s="122"/>
    </row>
    <row r="49" spans="2:7" x14ac:dyDescent="0.25">
      <c r="B49" s="91" t="s">
        <v>78</v>
      </c>
      <c r="C49" s="92"/>
      <c r="D49" s="92"/>
      <c r="E49" s="93"/>
      <c r="F49" s="93"/>
      <c r="G49" s="87" t="s">
        <v>136</v>
      </c>
    </row>
    <row r="50" spans="2:7" ht="15.75" thickBot="1" x14ac:dyDescent="0.3">
      <c r="B50" s="71" t="s">
        <v>59</v>
      </c>
      <c r="C50" s="71"/>
      <c r="D50" s="71"/>
      <c r="E50" s="71"/>
      <c r="F50" s="71"/>
      <c r="G50" s="94">
        <v>209467</v>
      </c>
    </row>
    <row r="51" spans="2:7" ht="15.75" thickTop="1" x14ac:dyDescent="0.25">
      <c r="B51" s="71"/>
      <c r="C51" s="71"/>
      <c r="D51" s="71"/>
      <c r="E51" s="62" t="s">
        <v>118</v>
      </c>
      <c r="F51" s="71"/>
      <c r="G51" s="76">
        <f>SUM(G50)</f>
        <v>209467</v>
      </c>
    </row>
    <row r="52" spans="2:7" x14ac:dyDescent="0.25">
      <c r="B52" s="74"/>
      <c r="C52" s="74"/>
      <c r="D52" s="74"/>
      <c r="E52" s="74"/>
      <c r="F52" s="71"/>
      <c r="G52" s="76"/>
    </row>
    <row r="53" spans="2:7" x14ac:dyDescent="0.25">
      <c r="B53" s="85" t="s">
        <v>79</v>
      </c>
      <c r="C53" s="85"/>
      <c r="D53" s="85"/>
      <c r="E53" s="86"/>
      <c r="F53" s="86"/>
      <c r="G53" s="87" t="s">
        <v>137</v>
      </c>
    </row>
    <row r="54" spans="2:7" x14ac:dyDescent="0.25">
      <c r="G54" s="70"/>
    </row>
    <row r="55" spans="2:7" ht="15.75" thickBot="1" x14ac:dyDescent="0.3">
      <c r="B55" s="81" t="s">
        <v>80</v>
      </c>
      <c r="C55" s="81"/>
      <c r="D55" s="81"/>
      <c r="E55" s="81"/>
      <c r="F55" s="71"/>
      <c r="G55" s="96">
        <v>331013</v>
      </c>
    </row>
    <row r="56" spans="2:7" ht="15.75" thickTop="1" x14ac:dyDescent="0.25">
      <c r="B56" s="71"/>
      <c r="C56" s="71"/>
      <c r="D56" s="71"/>
      <c r="E56" s="62" t="s">
        <v>118</v>
      </c>
      <c r="F56" s="71"/>
      <c r="G56" s="82">
        <f>SUM(G55)</f>
        <v>331013</v>
      </c>
    </row>
    <row r="57" spans="2:7" x14ac:dyDescent="0.25">
      <c r="B57" s="71"/>
      <c r="C57" s="71"/>
      <c r="D57" s="71"/>
      <c r="E57" s="71"/>
      <c r="F57" s="71"/>
      <c r="G57" s="95"/>
    </row>
    <row r="58" spans="2:7" x14ac:dyDescent="0.25">
      <c r="B58" s="71"/>
      <c r="C58" s="71"/>
      <c r="D58" s="71"/>
      <c r="E58" s="71"/>
      <c r="F58" s="71"/>
      <c r="G58" s="95"/>
    </row>
    <row r="59" spans="2:7" x14ac:dyDescent="0.25">
      <c r="B59" s="91" t="s">
        <v>81</v>
      </c>
      <c r="C59" s="91"/>
      <c r="D59" s="91"/>
      <c r="E59" s="93"/>
      <c r="F59" s="93"/>
      <c r="G59" s="87" t="s">
        <v>138</v>
      </c>
    </row>
    <row r="60" spans="2:7" x14ac:dyDescent="0.25">
      <c r="B60" s="71"/>
      <c r="C60" s="71"/>
      <c r="D60" s="71"/>
      <c r="E60" s="71"/>
      <c r="F60" s="71"/>
      <c r="G60" s="70"/>
    </row>
    <row r="61" spans="2:7" x14ac:dyDescent="0.25">
      <c r="B61" t="s">
        <v>61</v>
      </c>
      <c r="E61" s="71"/>
      <c r="F61" s="71"/>
      <c r="G61" s="65">
        <v>102475180</v>
      </c>
    </row>
    <row r="62" spans="2:7" x14ac:dyDescent="0.25">
      <c r="B62" t="s">
        <v>62</v>
      </c>
      <c r="E62" s="71"/>
      <c r="F62" s="71"/>
      <c r="G62" s="65">
        <v>545920</v>
      </c>
    </row>
    <row r="63" spans="2:7" x14ac:dyDescent="0.25">
      <c r="B63" t="s">
        <v>63</v>
      </c>
      <c r="E63" s="71"/>
      <c r="F63" s="71"/>
      <c r="G63" s="65">
        <v>249817</v>
      </c>
    </row>
    <row r="64" spans="2:7" x14ac:dyDescent="0.25">
      <c r="B64" t="s">
        <v>64</v>
      </c>
      <c r="E64" s="74"/>
      <c r="F64" s="71"/>
      <c r="G64" s="83">
        <v>18985230</v>
      </c>
    </row>
    <row r="65" spans="2:7" ht="15.75" thickBot="1" x14ac:dyDescent="0.3">
      <c r="C65" s="62"/>
      <c r="D65" s="62"/>
      <c r="E65" s="62" t="s">
        <v>118</v>
      </c>
      <c r="G65" s="67">
        <f>SUM(G61:G64)</f>
        <v>122256147</v>
      </c>
    </row>
    <row r="66" spans="2:7" ht="15.75" thickTop="1" x14ac:dyDescent="0.25"/>
    <row r="68" spans="2:7" x14ac:dyDescent="0.25">
      <c r="B68" s="85" t="s">
        <v>82</v>
      </c>
      <c r="C68" s="85"/>
      <c r="D68" s="85"/>
      <c r="E68" s="85"/>
      <c r="F68" s="85"/>
      <c r="G68" s="87" t="s">
        <v>65</v>
      </c>
    </row>
    <row r="69" spans="2:7" x14ac:dyDescent="0.25">
      <c r="G69" s="65"/>
    </row>
    <row r="70" spans="2:7" x14ac:dyDescent="0.25">
      <c r="B70" t="s">
        <v>83</v>
      </c>
      <c r="G70" s="65">
        <v>38775440</v>
      </c>
    </row>
    <row r="71" spans="2:7" x14ac:dyDescent="0.25">
      <c r="B71" t="s">
        <v>84</v>
      </c>
      <c r="G71" s="65">
        <v>292619534</v>
      </c>
    </row>
    <row r="72" spans="2:7" x14ac:dyDescent="0.25">
      <c r="B72" t="s">
        <v>85</v>
      </c>
      <c r="G72" s="65">
        <v>195946</v>
      </c>
    </row>
    <row r="73" spans="2:7" x14ac:dyDescent="0.25">
      <c r="B73" t="s">
        <v>86</v>
      </c>
      <c r="G73" s="65">
        <v>9032611</v>
      </c>
    </row>
    <row r="74" spans="2:7" ht="15.75" thickBot="1" x14ac:dyDescent="0.3">
      <c r="B74" t="s">
        <v>87</v>
      </c>
      <c r="G74" s="65">
        <v>242401</v>
      </c>
    </row>
    <row r="75" spans="2:7" x14ac:dyDescent="0.25">
      <c r="C75" s="88"/>
      <c r="D75" s="88"/>
      <c r="E75" s="89"/>
      <c r="F75" s="89"/>
      <c r="G75" s="97">
        <f>SUM(G70:G74)</f>
        <v>340865932</v>
      </c>
    </row>
    <row r="76" spans="2:7" x14ac:dyDescent="0.25">
      <c r="G76" s="65"/>
    </row>
    <row r="77" spans="2:7" x14ac:dyDescent="0.25">
      <c r="B77" t="s">
        <v>88</v>
      </c>
      <c r="G77" s="84">
        <v>99508662</v>
      </c>
    </row>
    <row r="78" spans="2:7" x14ac:dyDescent="0.25">
      <c r="G78" s="65"/>
    </row>
    <row r="79" spans="2:7" ht="15.75" thickBot="1" x14ac:dyDescent="0.3">
      <c r="B79" s="71"/>
      <c r="C79" s="74"/>
      <c r="D79" s="74"/>
      <c r="E79" s="62" t="s">
        <v>118</v>
      </c>
      <c r="F79" s="71"/>
      <c r="G79" s="67">
        <f>SUM(G75:G78)</f>
        <v>440374594</v>
      </c>
    </row>
    <row r="80" spans="2:7" ht="15.75" thickTop="1" x14ac:dyDescent="0.25">
      <c r="B80" s="71"/>
      <c r="C80" s="71"/>
      <c r="D80" s="71"/>
      <c r="E80" s="71"/>
      <c r="F80" s="71"/>
      <c r="G80" s="70"/>
    </row>
    <row r="81" spans="2:7" x14ac:dyDescent="0.25">
      <c r="B81" s="71"/>
      <c r="C81" s="71"/>
      <c r="D81" s="71"/>
      <c r="E81" s="71"/>
      <c r="F81" s="71"/>
      <c r="G81" s="71"/>
    </row>
    <row r="82" spans="2:7" x14ac:dyDescent="0.25">
      <c r="B82" s="91" t="s">
        <v>89</v>
      </c>
      <c r="C82" s="91"/>
      <c r="D82" s="93"/>
      <c r="E82" s="93"/>
      <c r="F82" s="93"/>
      <c r="G82" s="87" t="s">
        <v>120</v>
      </c>
    </row>
    <row r="83" spans="2:7" x14ac:dyDescent="0.25">
      <c r="B83" s="74"/>
      <c r="C83" s="74"/>
      <c r="D83" s="74"/>
      <c r="E83" s="71"/>
      <c r="F83" s="71"/>
      <c r="G83" s="82"/>
    </row>
    <row r="84" spans="2:7" ht="15.75" thickBot="1" x14ac:dyDescent="0.3">
      <c r="B84" s="71" t="s">
        <v>60</v>
      </c>
      <c r="C84" s="71"/>
      <c r="D84" s="71"/>
      <c r="E84" s="71"/>
      <c r="F84" s="71"/>
      <c r="G84" s="98">
        <v>621286</v>
      </c>
    </row>
    <row r="85" spans="2:7" ht="15.75" thickTop="1" x14ac:dyDescent="0.25">
      <c r="B85" s="71"/>
      <c r="C85" s="71"/>
      <c r="D85" s="71"/>
      <c r="E85" s="62" t="s">
        <v>118</v>
      </c>
      <c r="F85" s="71"/>
      <c r="G85" s="82">
        <f>SUM(G84)</f>
        <v>621286</v>
      </c>
    </row>
    <row r="87" spans="2:7" x14ac:dyDescent="0.25">
      <c r="B87" s="85" t="s">
        <v>90</v>
      </c>
      <c r="C87" s="85"/>
      <c r="D87" s="85"/>
      <c r="E87" s="86"/>
      <c r="F87" s="86"/>
      <c r="G87" s="87" t="s">
        <v>122</v>
      </c>
    </row>
    <row r="89" spans="2:7" x14ac:dyDescent="0.25">
      <c r="B89" t="s">
        <v>91</v>
      </c>
      <c r="G89" s="65">
        <v>519727</v>
      </c>
    </row>
    <row r="90" spans="2:7" x14ac:dyDescent="0.25">
      <c r="B90" t="s">
        <v>92</v>
      </c>
      <c r="G90" s="83">
        <v>1134263</v>
      </c>
    </row>
    <row r="91" spans="2:7" ht="15.75" thickBot="1" x14ac:dyDescent="0.3">
      <c r="C91" s="62"/>
      <c r="D91" s="62"/>
      <c r="E91" s="62" t="s">
        <v>118</v>
      </c>
      <c r="G91" s="67">
        <f>SUM(G89:G90)</f>
        <v>1653990</v>
      </c>
    </row>
    <row r="92" spans="2:7" ht="15.75" thickTop="1" x14ac:dyDescent="0.25">
      <c r="G92" s="65"/>
    </row>
    <row r="95" spans="2:7" x14ac:dyDescent="0.25">
      <c r="B95" s="62" t="s">
        <v>93</v>
      </c>
      <c r="C95" s="62"/>
      <c r="D95" s="62"/>
      <c r="E95" s="62"/>
      <c r="F95" s="62"/>
      <c r="G95" s="63"/>
    </row>
    <row r="96" spans="2:7" x14ac:dyDescent="0.25">
      <c r="G96" s="65"/>
    </row>
    <row r="97" spans="2:7" x14ac:dyDescent="0.25">
      <c r="B97" s="85" t="s">
        <v>94</v>
      </c>
      <c r="C97" s="85"/>
      <c r="D97" s="85"/>
      <c r="E97" s="86"/>
      <c r="F97" s="86"/>
      <c r="G97" s="87" t="s">
        <v>139</v>
      </c>
    </row>
    <row r="98" spans="2:7" x14ac:dyDescent="0.25">
      <c r="G98" s="65"/>
    </row>
    <row r="99" spans="2:7" x14ac:dyDescent="0.25">
      <c r="B99" t="s">
        <v>95</v>
      </c>
      <c r="G99" s="65">
        <v>7752426</v>
      </c>
    </row>
    <row r="100" spans="2:7" x14ac:dyDescent="0.25">
      <c r="B100" t="s">
        <v>96</v>
      </c>
      <c r="G100" s="83">
        <v>1058516</v>
      </c>
    </row>
    <row r="101" spans="2:7" ht="15.75" thickBot="1" x14ac:dyDescent="0.3">
      <c r="C101" s="62"/>
      <c r="D101" s="62"/>
      <c r="E101" s="62" t="s">
        <v>118</v>
      </c>
      <c r="G101" s="68">
        <f>SUM(G99:G100)</f>
        <v>8810942</v>
      </c>
    </row>
    <row r="102" spans="2:7" ht="15.75" thickTop="1" x14ac:dyDescent="0.25">
      <c r="G102" s="65"/>
    </row>
    <row r="103" spans="2:7" x14ac:dyDescent="0.25">
      <c r="G103" s="65"/>
    </row>
    <row r="104" spans="2:7" x14ac:dyDescent="0.25">
      <c r="B104" s="85" t="s">
        <v>97</v>
      </c>
      <c r="C104" s="85"/>
      <c r="D104" s="85"/>
      <c r="E104" s="86"/>
      <c r="F104" s="86"/>
      <c r="G104" s="87" t="s">
        <v>140</v>
      </c>
    </row>
    <row r="105" spans="2:7" x14ac:dyDescent="0.25">
      <c r="G105" s="65"/>
    </row>
    <row r="106" spans="2:7" ht="15.75" thickBot="1" x14ac:dyDescent="0.3">
      <c r="B106" t="s">
        <v>51</v>
      </c>
      <c r="G106" s="94">
        <v>4789052</v>
      </c>
    </row>
    <row r="107" spans="2:7" ht="15.75" thickTop="1" x14ac:dyDescent="0.25">
      <c r="E107" s="62" t="s">
        <v>118</v>
      </c>
      <c r="G107" s="99">
        <f>SUM(G106)</f>
        <v>4789052</v>
      </c>
    </row>
    <row r="108" spans="2:7" x14ac:dyDescent="0.25">
      <c r="E108" s="62"/>
      <c r="G108" s="99"/>
    </row>
    <row r="109" spans="2:7" x14ac:dyDescent="0.25">
      <c r="B109" s="86" t="s">
        <v>98</v>
      </c>
      <c r="C109" s="86"/>
      <c r="D109" s="86"/>
      <c r="E109" s="86"/>
      <c r="F109" s="86"/>
      <c r="G109" s="87" t="s">
        <v>141</v>
      </c>
    </row>
    <row r="111" spans="2:7" x14ac:dyDescent="0.25">
      <c r="B111" t="s">
        <v>99</v>
      </c>
      <c r="G111" s="65">
        <v>1618540</v>
      </c>
    </row>
    <row r="112" spans="2:7" x14ac:dyDescent="0.25">
      <c r="B112" t="s">
        <v>100</v>
      </c>
      <c r="G112" s="65">
        <v>184000</v>
      </c>
    </row>
    <row r="113" spans="2:7" x14ac:dyDescent="0.25">
      <c r="B113" t="s">
        <v>101</v>
      </c>
      <c r="G113" s="83">
        <v>684280</v>
      </c>
    </row>
    <row r="114" spans="2:7" ht="15.75" thickBot="1" x14ac:dyDescent="0.3">
      <c r="C114" s="62"/>
      <c r="D114" s="62"/>
      <c r="E114" s="62" t="s">
        <v>118</v>
      </c>
      <c r="G114" s="67">
        <f>SUM(G111:G113)</f>
        <v>2486820</v>
      </c>
    </row>
    <row r="115" spans="2:7" ht="15.75" thickTop="1" x14ac:dyDescent="0.25">
      <c r="G115" s="65"/>
    </row>
    <row r="116" spans="2:7" x14ac:dyDescent="0.25">
      <c r="G116" s="65"/>
    </row>
    <row r="117" spans="2:7" x14ac:dyDescent="0.25">
      <c r="B117" s="85" t="s">
        <v>102</v>
      </c>
      <c r="C117" s="85"/>
      <c r="D117" s="85"/>
      <c r="E117" s="86"/>
      <c r="F117" s="86"/>
      <c r="G117" s="87" t="s">
        <v>142</v>
      </c>
    </row>
    <row r="119" spans="2:7" x14ac:dyDescent="0.25">
      <c r="B119" t="s">
        <v>103</v>
      </c>
      <c r="G119" s="65">
        <v>1853020</v>
      </c>
    </row>
    <row r="120" spans="2:7" x14ac:dyDescent="0.25">
      <c r="B120" t="s">
        <v>104</v>
      </c>
      <c r="G120" s="65">
        <v>47051</v>
      </c>
    </row>
    <row r="121" spans="2:7" x14ac:dyDescent="0.25">
      <c r="B121" t="s">
        <v>105</v>
      </c>
      <c r="G121" s="65">
        <v>355548</v>
      </c>
    </row>
    <row r="122" spans="2:7" x14ac:dyDescent="0.25">
      <c r="B122" t="s">
        <v>106</v>
      </c>
      <c r="G122" s="83">
        <v>2150</v>
      </c>
    </row>
    <row r="123" spans="2:7" ht="15.75" thickBot="1" x14ac:dyDescent="0.3">
      <c r="C123" s="62"/>
      <c r="D123" s="62"/>
      <c r="E123" s="62" t="s">
        <v>118</v>
      </c>
      <c r="G123" s="68">
        <f>SUM(G119:G122)</f>
        <v>2257769</v>
      </c>
    </row>
    <row r="124" spans="2:7" ht="15.75" thickTop="1" x14ac:dyDescent="0.25"/>
    <row r="125" spans="2:7" x14ac:dyDescent="0.25">
      <c r="B125" s="85" t="s">
        <v>107</v>
      </c>
      <c r="C125" s="85"/>
      <c r="D125" s="85"/>
      <c r="E125" s="86"/>
      <c r="F125" s="86"/>
      <c r="G125" s="87" t="s">
        <v>143</v>
      </c>
    </row>
    <row r="127" spans="2:7" ht="15.75" thickBot="1" x14ac:dyDescent="0.3">
      <c r="B127" s="62" t="s">
        <v>108</v>
      </c>
      <c r="C127" s="62"/>
      <c r="D127" s="62"/>
      <c r="G127" s="100">
        <v>638820273</v>
      </c>
    </row>
    <row r="128" spans="2:7" ht="15.75" thickTop="1" x14ac:dyDescent="0.25">
      <c r="E128" s="62" t="s">
        <v>118</v>
      </c>
      <c r="G128" s="101">
        <f>SUM(G127)</f>
        <v>638820273</v>
      </c>
    </row>
    <row r="130" spans="2:7" x14ac:dyDescent="0.25">
      <c r="B130" s="85" t="s">
        <v>158</v>
      </c>
      <c r="C130" s="85"/>
      <c r="D130" s="85"/>
      <c r="E130" s="85"/>
      <c r="F130" s="86"/>
      <c r="G130" s="87" t="s">
        <v>146</v>
      </c>
    </row>
    <row r="132" spans="2:7" x14ac:dyDescent="0.25">
      <c r="B132" t="s">
        <v>159</v>
      </c>
      <c r="G132" s="65">
        <v>115573457</v>
      </c>
    </row>
    <row r="133" spans="2:7" x14ac:dyDescent="0.25">
      <c r="B133" t="s">
        <v>152</v>
      </c>
      <c r="G133" s="65">
        <v>11537662</v>
      </c>
    </row>
    <row r="134" spans="2:7" x14ac:dyDescent="0.25">
      <c r="B134" t="s">
        <v>156</v>
      </c>
      <c r="G134" s="65">
        <v>28666664</v>
      </c>
    </row>
    <row r="135" spans="2:7" x14ac:dyDescent="0.25">
      <c r="B135" t="s">
        <v>153</v>
      </c>
      <c r="G135" s="65">
        <v>67956378</v>
      </c>
    </row>
    <row r="136" spans="2:7" x14ac:dyDescent="0.25">
      <c r="B136" t="s">
        <v>109</v>
      </c>
      <c r="G136" s="83">
        <v>5254</v>
      </c>
    </row>
    <row r="137" spans="2:7" ht="15.75" thickBot="1" x14ac:dyDescent="0.3">
      <c r="C137" s="62"/>
      <c r="D137" s="62"/>
      <c r="E137" s="62" t="s">
        <v>118</v>
      </c>
      <c r="G137" s="102">
        <f>SUM(G132:G136)</f>
        <v>223739415</v>
      </c>
    </row>
    <row r="138" spans="2:7" ht="15.75" thickTop="1" x14ac:dyDescent="0.25">
      <c r="G138" s="65"/>
    </row>
    <row r="139" spans="2:7" x14ac:dyDescent="0.25">
      <c r="G139" s="65"/>
    </row>
    <row r="140" spans="2:7" x14ac:dyDescent="0.25">
      <c r="B140" s="85" t="s">
        <v>112</v>
      </c>
      <c r="C140" s="86"/>
      <c r="D140" s="86"/>
      <c r="E140" s="86"/>
      <c r="F140" s="86"/>
      <c r="G140" s="87" t="s">
        <v>123</v>
      </c>
    </row>
    <row r="142" spans="2:7" x14ac:dyDescent="0.25">
      <c r="B142" t="s">
        <v>110</v>
      </c>
      <c r="G142" s="65">
        <v>54073612</v>
      </c>
    </row>
    <row r="143" spans="2:7" x14ac:dyDescent="0.25">
      <c r="B143" t="s">
        <v>111</v>
      </c>
      <c r="G143" s="83">
        <v>25487733</v>
      </c>
    </row>
    <row r="144" spans="2:7" ht="15.75" thickBot="1" x14ac:dyDescent="0.3">
      <c r="C144" s="62"/>
      <c r="D144" s="62"/>
      <c r="E144" s="62" t="s">
        <v>118</v>
      </c>
      <c r="G144" s="68">
        <f>SUM(G142:G143)</f>
        <v>79561345</v>
      </c>
    </row>
    <row r="145" spans="2:7" ht="15.75" thickTop="1" x14ac:dyDescent="0.25"/>
    <row r="147" spans="2:7" x14ac:dyDescent="0.25">
      <c r="B147" s="62"/>
      <c r="C147" s="62"/>
      <c r="D147" s="62"/>
      <c r="G147" s="63"/>
    </row>
    <row r="149" spans="2:7" x14ac:dyDescent="0.25">
      <c r="G149" s="65"/>
    </row>
    <row r="150" spans="2:7" x14ac:dyDescent="0.25">
      <c r="G150" s="65"/>
    </row>
    <row r="151" spans="2:7" x14ac:dyDescent="0.25">
      <c r="G151" s="65"/>
    </row>
    <row r="152" spans="2:7" x14ac:dyDescent="0.25">
      <c r="B152" s="109" t="s">
        <v>128</v>
      </c>
      <c r="C152" s="9"/>
      <c r="D152" s="9"/>
      <c r="E152" s="109"/>
      <c r="F152" s="109"/>
      <c r="G152" s="109"/>
    </row>
    <row r="153" spans="2:7" ht="18.75" customHeight="1" x14ac:dyDescent="0.25">
      <c r="B153" s="124" t="s">
        <v>164</v>
      </c>
      <c r="C153" s="124"/>
      <c r="D153" s="124"/>
      <c r="E153" s="124"/>
      <c r="F153" s="124"/>
      <c r="G153" s="128"/>
    </row>
    <row r="154" spans="2:7" ht="7.5" customHeight="1" x14ac:dyDescent="0.25">
      <c r="B154" s="124"/>
      <c r="C154" s="124"/>
      <c r="D154" s="124"/>
      <c r="E154" s="124"/>
      <c r="F154" s="124"/>
      <c r="G154" s="128"/>
    </row>
    <row r="155" spans="2:7" x14ac:dyDescent="0.25">
      <c r="G155" s="65"/>
    </row>
    <row r="156" spans="2:7" x14ac:dyDescent="0.25">
      <c r="G156" s="65"/>
    </row>
    <row r="157" spans="2:7" x14ac:dyDescent="0.25">
      <c r="G157" s="65"/>
    </row>
    <row r="158" spans="2:7" x14ac:dyDescent="0.25">
      <c r="G158" s="65"/>
    </row>
    <row r="159" spans="2:7" x14ac:dyDescent="0.25">
      <c r="G159" s="65"/>
    </row>
    <row r="160" spans="2:7" x14ac:dyDescent="0.25">
      <c r="G160" s="65"/>
    </row>
    <row r="161" spans="7:7" x14ac:dyDescent="0.25">
      <c r="G161" s="65"/>
    </row>
    <row r="162" spans="7:7" x14ac:dyDescent="0.25">
      <c r="G162" s="65"/>
    </row>
    <row r="163" spans="7:7" x14ac:dyDescent="0.25">
      <c r="G163" s="65"/>
    </row>
    <row r="164" spans="7:7" x14ac:dyDescent="0.25">
      <c r="G164" s="65"/>
    </row>
    <row r="165" spans="7:7" x14ac:dyDescent="0.25">
      <c r="G165" s="65"/>
    </row>
    <row r="166" spans="7:7" x14ac:dyDescent="0.25">
      <c r="G166" s="65"/>
    </row>
    <row r="167" spans="7:7" x14ac:dyDescent="0.25">
      <c r="G167" s="65"/>
    </row>
    <row r="168" spans="7:7" x14ac:dyDescent="0.25">
      <c r="G168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ESF - Situación Financiera</vt:lpstr>
      <vt:lpstr>Hoja2</vt:lpstr>
      <vt:lpstr>Hoja1</vt:lpstr>
      <vt:lpstr> ERF-Rendimiento Financiero</vt:lpstr>
      <vt:lpstr>ECANP-Cambio Patrimonio</vt:lpstr>
      <vt:lpstr>EFE-Flujo de Efectivo</vt:lpstr>
      <vt:lpstr>NOTAS</vt:lpstr>
      <vt:lpstr>' ERF-Rendimiento Financiero'!Área_de_impresión</vt:lpstr>
      <vt:lpstr>'ECANP-Cambio Patrimonio'!Área_de_impresión</vt:lpstr>
      <vt:lpstr>'EFE-Flujo de Efectivo'!Área_de_impresión</vt:lpstr>
      <vt:lpstr>'ESF - Situación Financiera'!Área_de_impresión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Patricia Haché</cp:lastModifiedBy>
  <cp:lastPrinted>2023-03-22T14:24:34Z</cp:lastPrinted>
  <dcterms:created xsi:type="dcterms:W3CDTF">2018-05-02T13:48:18Z</dcterms:created>
  <dcterms:modified xsi:type="dcterms:W3CDTF">2023-03-22T14:24:43Z</dcterms:modified>
</cp:coreProperties>
</file>