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8" i="1" l="1"/>
  <c r="D18" i="30" l="1"/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D20" i="1" s="1"/>
  <c r="D34" i="1" s="1"/>
  <c r="I15" i="1"/>
  <c r="I11" i="1" l="1"/>
  <c r="D35" i="1"/>
  <c r="D37" i="1" s="1"/>
  <c r="D38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<sst xmlns="http://schemas.openxmlformats.org/spreadsheetml/2006/main" count="227" uniqueCount="191">
  <si>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</si>
  <si>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</si>
  <si>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</si>
  <si>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</si>
  <si>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</si>
  <si>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</si>
  <si>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</si>
  <si>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</si>
  <si>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</si>
  <si>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</si>
  <si>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</si>
  <si>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</si>
  <si>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</si>
  <si>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</si>
  <si>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</si>
  <si>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</si>
  <si>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</si>
  <si>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</si>
  <si>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</si>
  <si>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</si>
  <si>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</si>
  <si>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</si>
  <si>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</si>
  <si>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</si>
  <si>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</si>
  <si>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</si>
  <si>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</si>
  <si>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</si>
  <si>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</si>
  <si>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</si>
  <si>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</si>
  <si>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</si>
  <si>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</si>
  <si>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</si>
  <si>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</si>
  <si>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</si>
  <si>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</si>
  <si>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</si>
  <si>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</si>
  <si>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</si>
  <si>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</si>
  <si>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</si>
  <si>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</si>
  <si>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</si>
  <si>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</si>
  <si>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</si>
  <si>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</si>
  <si>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</si>
  <si>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</si>
  <si>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</si>
  <si>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</si>
  <si>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</si>
  <si>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</si>
  <si>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</si>
  <si>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</si>
  <si>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</si>
  <si>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</si>
  <si>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</si>
  <si>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</si>
  <si>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</si>
  <si>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</si>
  <si>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</si>
  <si>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</si>
  <si>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</si>
  <si>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</si>
  <si>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</si>
  <si>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</si>
  <si>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</si>
  <si>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</si>
  <si>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</si>
  <si>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</si>
  <si>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</si>
  <si>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</si>
  <si>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</si>
  <si>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</si>
  <si>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</si>
  <si>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</si>
  <si>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</si>
  <si>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</si>
  <si>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</si>
  <si>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</si>
  <si>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</si>
  <si>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</si>
  <si>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</si>
  <si>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</si>
  <si>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</si>
  <si>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</si>
  <si>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</si>
  <si>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</si>
  <si>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</si>
  <si>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</si>
  <si>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</si>
  <si>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</si>
  <si>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</si>
  <si>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</si>
  <si>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</si>
  <si>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</si>
  <si>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</si>
  <si>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</si>
  <si>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</si>
  <si>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</si>
  <si>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</si>
  <si>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</si>
  <si>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</si>
  <si>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</si>
  <si>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</si>
  <si>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</si>
  <si>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</si>
  <si>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</si>
  <si>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</si>
  <si>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</si>
  <si>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</si>
  <si>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</si>
  <si>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</si>
  <si>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</si>
  <si>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</si>
  <si>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</si>
  <si>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</si>
  <si>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</si>
  <si>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</si>
  <si>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</si>
  <si>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</si>
  <si>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</si>
  <si>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</si>
  <si>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</si>
  <si>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</si>
  <si>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</si>
  <si>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</si>
  <si>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</si>
  <si>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</si>
  <si>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</si>
  <si>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</si>
  <si>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</si>
  <si>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</si>
  <si>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</si>
  <si>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</si>
  <si>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</si>
  <si>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</si>
  <si>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</si>
  <si>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</si>
  <si>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</si>
  <si>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</si>
  <si>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</si>
  <si>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</si>
  <si>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</si>
  <si>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</si>
  <si>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</si>
  <si>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</si>
  <si>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</si>
  <si>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</si>
  <si>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</si>
  <si>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</si>
  <si>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</si>
  <si>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</si>
  <si>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</si>
  <si>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</si>
  <si>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</si>
  <si>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</si>
  <si>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</si>
  <si>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</si>
  <si>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</si>
  <si>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</si>
  <si>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</si>
  <si>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</si>
  <si>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</si>
  <si>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</si>
  <si>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</si>
  <si>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</si>
  <si>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</si>
  <si>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</si>
  <si>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</si>
  <si>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</si>
  <si>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</si>
  <si>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</si>
  <si>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</si>
  <si>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</si>
  <si>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</si>
  <si>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</si>
  <si>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</si>
  <si>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</si>
  <si>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</si>
  <si>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EFECTIVO EN CAJA Y BANCO</t>
  </si>
  <si>
    <t>FONDO GENERAL</t>
  </si>
  <si>
    <t>CUENTA 210-1031650</t>
  </si>
  <si>
    <t>RECAUDO</t>
  </si>
  <si>
    <t>CUENTA 210-1052495</t>
  </si>
  <si>
    <t>FONDO ESPECIAL</t>
  </si>
  <si>
    <t>CAJA CHICA</t>
  </si>
  <si>
    <t xml:space="preserve">TOTAL </t>
  </si>
  <si>
    <t>Al 30 de Junio del 2023</t>
  </si>
  <si>
    <t>AL 31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</si>
</sst>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43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41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41" fontId="3" fillId="0" borderId="3" xfId="0" applyNumberFormat="1" applyFont="1" applyBorder="1" applyAlignment="1"/>
    <xf numFmtId="41" fontId="3" fillId="0" borderId="3" xfId="0" applyNumberFormat="1" applyFont="1" applyBorder="1" applyAlignment="1">
      <alignment horizontal="left" vertical="center" indent="5"/>
    </xf>
    <xf numFmtId="41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41" fontId="3" fillId="0" borderId="3" xfId="0" applyNumberFormat="1" applyFont="1" applyBorder="1"/>
    <xf numFmtId="41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41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41" fontId="3" fillId="0" borderId="4" xfId="0" applyNumberFormat="1" applyFont="1" applyBorder="1" applyAlignment="1"/>
    <xf numFmtId="41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41" fontId="3" fillId="0" borderId="4" xfId="0" applyNumberFormat="1" applyFont="1" applyBorder="1"/>
    <xf numFmtId="41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41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9" applyFont="1"/>
    <xf numFmtId="43" fontId="0" fillId="0" borderId="11" xfId="9" applyFont="1" applyBorder="1"/>
    <xf numFmtId="43" fontId="13" fillId="0" borderId="12" xfId="9" applyFont="1" applyBorder="1"/>
    <xf numFmtId="43" fontId="13" fillId="0" borderId="12" xfId="0" applyNumberFormat="1" applyFont="1" applyBorder="1"/>
    <xf numFmtId="14" fontId="0" fillId="0" borderId="0" xfId="0" applyNumberFormat="1" applyAlignment="1">
      <alignment horizontal="center"/>
    </xf>
    <xf numFmtId="43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43" fontId="13" fillId="0" borderId="0" xfId="9" applyFont="1" applyBorder="1"/>
    <xf numFmtId="0" fontId="0" fillId="0" borderId="0" xfId="0" applyFill="1" applyBorder="1"/>
    <xf numFmtId="43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43" fontId="13" fillId="0" borderId="0" xfId="0" applyNumberFormat="1" applyFont="1" applyBorder="1"/>
    <xf numFmtId="43" fontId="0" fillId="0" borderId="13" xfId="9" applyFont="1" applyBorder="1"/>
    <xf numFmtId="43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43" fontId="7" fillId="0" borderId="12" xfId="9" applyFont="1" applyBorder="1"/>
    <xf numFmtId="43" fontId="0" fillId="0" borderId="0" xfId="0" applyNumberFormat="1" applyBorder="1"/>
    <xf numFmtId="43" fontId="7" fillId="0" borderId="12" xfId="9" applyFont="1" applyBorder="1" applyAlignment="1">
      <alignment horizontal="center"/>
    </xf>
    <xf numFmtId="43" fontId="0" fillId="0" borderId="1" xfId="0" applyNumberFormat="1" applyFont="1" applyFill="1" applyBorder="1"/>
    <xf numFmtId="43" fontId="7" fillId="0" borderId="12" xfId="9" applyFont="1" applyFill="1" applyBorder="1"/>
    <xf numFmtId="43" fontId="13" fillId="0" borderId="0" xfId="0" applyNumberFormat="1" applyFont="1"/>
    <xf numFmtId="41" fontId="3" fillId="0" borderId="12" xfId="0" applyNumberFormat="1" applyFont="1" applyBorder="1" applyAlignment="1"/>
    <xf numFmtId="41" fontId="13" fillId="0" borderId="0" xfId="0" applyNumberFormat="1" applyFont="1"/>
    <xf numFmtId="43" fontId="13" fillId="0" borderId="14" xfId="9" applyFont="1" applyBorder="1"/>
    <xf numFmtId="41" fontId="4" fillId="0" borderId="3" xfId="0" applyNumberFormat="1" applyFont="1" applyBorder="1" applyAlignment="1"/>
    <xf numFmtId="41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3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horizontal="left" vertical="center"/>
    </xf>
    <xf numFmtId="41" fontId="3" fillId="0" borderId="15" xfId="0" applyNumberFormat="1" applyFont="1" applyBorder="1" applyAlignment="1">
      <alignment vertical="center"/>
    </xf>
    <xf numFmtId="41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43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0" borderId="0" xfId="0" applyFont="1"/>
    <xf numFmtId="41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41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3" fillId="0" borderId="13" xfId="0" applyNumberFormat="1" applyFont="1" applyBorder="1" applyAlignment="1"/>
    <xf numFmtId="41" fontId="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14653</xdr:rowOff>
    </xdr:from>
    <xdr:to>
      <xdr:col>1</xdr:col>
      <xdr:colOff>820615</xdr:colOff>
      <xdr:row>2</xdr:row>
      <xdr:rowOff>120022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212480"/>
          <a:ext cx="1201615" cy="420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9525</xdr:rowOff>
    </xdr:from>
    <xdr:to>
      <xdr:col>2</xdr:col>
      <xdr:colOff>676276</xdr:colOff>
      <xdr:row>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0525"/>
          <a:ext cx="24098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35" zoomScale="130" zoomScaleNormal="130" workbookViewId="0">
      <selection activeCell="D49" sqref="A1:F49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2" t="s">
        <v>180</v>
      </c>
      <c r="B1" s="162"/>
      <c r="C1" s="162"/>
      <c r="D1" s="162"/>
      <c r="E1" s="162"/>
      <c r="F1" s="162"/>
    </row>
    <row r="2" spans="1:13" ht="12" customHeight="1" x14ac:dyDescent="0.25">
      <c r="A2" s="162" t="s">
        <v>189</v>
      </c>
      <c r="B2" s="162"/>
      <c r="C2" s="162"/>
      <c r="D2" s="162"/>
      <c r="E2" s="162"/>
      <c r="F2" s="162"/>
    </row>
    <row r="3" spans="1:13" ht="12.75" customHeight="1" thickBot="1" x14ac:dyDescent="0.3">
      <c r="A3" s="162" t="s">
        <v>0</v>
      </c>
      <c r="B3" s="162"/>
      <c r="C3" s="162"/>
      <c r="D3" s="162"/>
      <c r="E3" s="162"/>
      <c r="F3" s="162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765192.87</v>
      </c>
      <c r="E6" s="111"/>
      <c r="F6" s="133">
        <v>6231128</v>
      </c>
      <c r="I6" s="7">
        <f>+D6+F6</f>
        <v>6996320.8700000001</v>
      </c>
      <c r="K6" s="10"/>
    </row>
    <row r="7" spans="1:13" customFormat="1" x14ac:dyDescent="0.25">
      <c r="A7" s="135"/>
      <c r="B7" s="118" t="s">
        <v>167</v>
      </c>
      <c r="C7" s="112"/>
      <c r="D7" s="136">
        <v>179660778</v>
      </c>
      <c r="E7" s="111"/>
      <c r="F7" s="136">
        <v>325292461</v>
      </c>
      <c r="G7" s="2"/>
      <c r="H7" s="2"/>
      <c r="I7" s="6">
        <f t="shared" ref="I7:I20" si="0">+D7+F7</f>
        <v>504953239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f xml:space="preserve"> 13930228.74</f>
        <v>13930228.74</v>
      </c>
      <c r="E8" s="111"/>
      <c r="F8" s="136">
        <v>7382657</v>
      </c>
      <c r="I8" s="7">
        <f t="shared" si="0"/>
        <v>21312885.740000002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194838547.77000001</v>
      </c>
      <c r="E11" s="148"/>
      <c r="F11" s="139">
        <f>SUM(F5:F10)</f>
        <v>339413246</v>
      </c>
      <c r="I11" s="7">
        <f t="shared" si="0"/>
        <v>534251793.76999998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333655730.56</v>
      </c>
      <c r="E14" s="111"/>
      <c r="F14" s="136">
        <v>132185326</v>
      </c>
      <c r="G14" s="2"/>
      <c r="H14" s="2"/>
      <c r="I14" s="6">
        <f t="shared" si="0"/>
        <v>465841056.56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f>715836853+58771329.73</f>
        <v>774608182.73000002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1109103182.4099998</v>
      </c>
      <c r="E18" s="148"/>
      <c r="F18" s="139">
        <f>SUM(F14:F17)</f>
        <v>716980582</v>
      </c>
      <c r="I18" s="7">
        <f t="shared" si="0"/>
        <v>1826083764.4099998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1303941730.1799998</v>
      </c>
      <c r="E20" s="148"/>
      <c r="F20" s="141">
        <f>SUM(F18,F11)</f>
        <v>1056393828</v>
      </c>
      <c r="I20" s="7">
        <f t="shared" si="0"/>
        <v>2360335558.1799998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69069899.609999999</v>
      </c>
      <c r="E24" s="111"/>
      <c r="F24" s="136">
        <v>9314819</v>
      </c>
      <c r="I24" s="7">
        <f t="shared" ref="I24:I29" si="1">+D24+F24</f>
        <v>78384718.609999999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71327667.609999999</v>
      </c>
      <c r="E27" s="148"/>
      <c r="F27" s="141">
        <f>SUM(F24:F26)</f>
        <v>15680393</v>
      </c>
      <c r="I27" s="7">
        <f t="shared" si="1"/>
        <v>87008060.609999999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0">
        <v>920808847.48000002</v>
      </c>
      <c r="E30" s="148"/>
      <c r="F30" s="136">
        <v>598406614</v>
      </c>
      <c r="G30" s="2"/>
      <c r="H30" s="2"/>
      <c r="I30" s="6">
        <f t="shared" ref="I30:I32" si="2">+D30+F30</f>
        <v>1519215461.48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992136515.09000003</v>
      </c>
      <c r="E32" s="148"/>
      <c r="F32" s="141">
        <f>SUM(F27,F31)</f>
        <v>614087007</v>
      </c>
      <c r="I32" s="7">
        <f t="shared" si="2"/>
        <v>1606223522.0900002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311805215.08999979</v>
      </c>
      <c r="E34" s="148"/>
      <c r="F34" s="136">
        <v>438546925</v>
      </c>
      <c r="G34" s="2"/>
      <c r="H34" s="2"/>
      <c r="I34" s="6">
        <f t="shared" ref="I34:I35" si="3">+D34+F34</f>
        <v>750352140.08999979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311805215.08999979</v>
      </c>
      <c r="E35" s="148"/>
      <c r="F35" s="141">
        <f>SUM(F33:F34)</f>
        <v>438546925</v>
      </c>
      <c r="I35" s="7">
        <f t="shared" si="3"/>
        <v>750352140.08999979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1303941730.1799998</v>
      </c>
      <c r="E37" s="150"/>
      <c r="F37" s="141">
        <f>+F32+F35</f>
        <v>1052633932</v>
      </c>
    </row>
    <row r="38" spans="1:13" x14ac:dyDescent="0.25">
      <c r="D38" s="7">
        <f>D37-D20</f>
        <v>0</v>
      </c>
    </row>
    <row r="39" spans="1:13" ht="8.25" customHeight="1" x14ac:dyDescent="0.25">
      <c r="A39" s="161"/>
      <c r="B39" s="161"/>
      <c r="C39" s="161"/>
      <c r="D39" s="161"/>
      <c r="E39" s="161"/>
      <c r="F39" s="161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7"/>
      <c r="C42" s="157"/>
      <c r="D42" s="124"/>
      <c r="E42" s="126"/>
      <c r="F42" s="124"/>
      <c r="G42" s="124"/>
      <c r="H42" s="124"/>
    </row>
    <row r="43" spans="1:13" x14ac:dyDescent="0.25">
      <c r="A43" s="124" t="s">
        <v>179</v>
      </c>
      <c r="B43" s="124"/>
      <c r="C43" s="124"/>
      <c r="D43" s="126"/>
      <c r="E43" s="158"/>
      <c r="F43" s="158"/>
      <c r="G43" s="158"/>
      <c r="H43" s="158"/>
    </row>
    <row r="44" spans="1:13" x14ac:dyDescent="0.25">
      <c r="A44" s="158"/>
      <c r="B44" s="158"/>
      <c r="C44" s="158"/>
      <c r="D44" s="158"/>
      <c r="E44" s="158"/>
      <c r="F44" s="159"/>
      <c r="G44" s="158"/>
      <c r="H44" s="158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20"/>
  <sheetViews>
    <sheetView workbookViewId="0">
      <selection activeCell="D16" sqref="D16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1" spans="1:5" x14ac:dyDescent="0.25">
      <c r="A11" s="163" t="s">
        <v>181</v>
      </c>
      <c r="B11" s="163"/>
      <c r="C11" s="163"/>
      <c r="D11" s="163"/>
    </row>
    <row r="12" spans="1:5" x14ac:dyDescent="0.25">
      <c r="A12" s="164" t="s">
        <v>190</v>
      </c>
      <c r="B12" s="164"/>
      <c r="C12" s="164"/>
      <c r="D12" s="164"/>
    </row>
    <row r="14" spans="1:5" x14ac:dyDescent="0.25">
      <c r="A14" t="s">
        <v>182</v>
      </c>
      <c r="B14" t="s">
        <v>183</v>
      </c>
      <c r="D14" s="65">
        <v>45299.03</v>
      </c>
    </row>
    <row r="15" spans="1:5" x14ac:dyDescent="0.25">
      <c r="A15" t="s">
        <v>184</v>
      </c>
      <c r="B15" t="s">
        <v>185</v>
      </c>
      <c r="D15" s="65">
        <v>470193.84</v>
      </c>
      <c r="E15" s="65"/>
    </row>
    <row r="16" spans="1:5" x14ac:dyDescent="0.25">
      <c r="A16" t="s">
        <v>186</v>
      </c>
      <c r="D16" s="65">
        <v>200000</v>
      </c>
      <c r="E16" s="65"/>
    </row>
    <row r="17" spans="1:5" x14ac:dyDescent="0.25">
      <c r="A17" t="s">
        <v>187</v>
      </c>
      <c r="D17" s="83">
        <v>50000</v>
      </c>
      <c r="E17" s="65"/>
    </row>
    <row r="18" spans="1:5" ht="15.75" thickBot="1" x14ac:dyDescent="0.3">
      <c r="A18" t="s">
        <v>188</v>
      </c>
      <c r="D18" s="102">
        <f>SUM(D14:D17)</f>
        <v>765492.87</v>
      </c>
      <c r="E18" s="65"/>
    </row>
    <row r="19" spans="1:5" ht="15.75" thickTop="1" x14ac:dyDescent="0.25">
      <c r="E19" s="65"/>
    </row>
    <row r="20" spans="1:5" x14ac:dyDescent="0.25">
      <c r="E20" s="65"/>
    </row>
  </sheetData>
  <mergeCells count="2">
    <mergeCell ref="A11:D11"/>
    <mergeCell ref="A12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H12" sqref="H11:H12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12" s="62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25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 t="e">
        <f>+'ESF - Situación Financiera'!#REF!</f>
        <v>#REF!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Financiera'!A39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 t="e">
        <f>+'ESF - Situación Financiera'!#REF!</f>
        <v>#REF!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2023-07-17T14:48:45Z</cp:lastPrinted>
  <dcterms:created xsi:type="dcterms:W3CDTF">2018-05-02T13:48:18Z</dcterms:created>
  <dcterms:modified xsi:type="dcterms:W3CDTF">2023-07-17T14:48:51Z</dcterms:modified>
</cp:coreProperties>
</file>