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GORMACIONES PORTAL 2023\JULIO\"/>
    </mc:Choice>
  </mc:AlternateContent>
  <bookViews>
    <workbookView xWindow="0" yWindow="0" windowWidth="19200" windowHeight="1149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D35" i="1"/>
  <c r="D34" i="1"/>
  <c r="F31" i="1"/>
  <c r="F32" i="1" s="1"/>
  <c r="F37" i="1" s="1"/>
  <c r="F27" i="1"/>
  <c r="D27" i="1"/>
  <c r="D32" i="1" s="1"/>
  <c r="D37" i="1" s="1"/>
  <c r="D24" i="1"/>
  <c r="F15" i="1"/>
  <c r="F18" i="1" s="1"/>
  <c r="F20" i="1" s="1"/>
  <c r="D15" i="1"/>
  <c r="D18" i="1" s="1"/>
  <c r="F11" i="1"/>
  <c r="D6" i="1"/>
  <c r="D11" i="1" s="1"/>
  <c r="D20" i="1" l="1"/>
</calcChain>
</file>

<file path=xl/sharedStrings.xml><?xml version="1.0" encoding="utf-8"?>
<sst xmlns="http://schemas.openxmlformats.org/spreadsheetml/2006/main" count="35" uniqueCount="35">
  <si>
    <t>Balance General</t>
  </si>
  <si>
    <t>Al 31 de Julio del 2023</t>
  </si>
  <si>
    <t>(Valores en RD$)</t>
  </si>
  <si>
    <t>Activos</t>
  </si>
  <si>
    <t>Activos corrientes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</si>
  <si>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</si>
  <si>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</si>
  <si>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</si>
  <si>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</si>
  <si>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</si>
  <si>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>Total activos corrientes</t>
  </si>
  <si>
    <t>Activos no corrientes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</si>
  <si>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</si>
  <si>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</si>
  <si>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</si>
  <si>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</si>
  <si>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>Total activos no corrientes</t>
  </si>
  <si>
    <t>Total activos</t>
  </si>
  <si>
    <t xml:space="preserve"> </t>
  </si>
  <si>
    <t>Pasivos</t>
  </si>
  <si>
    <t>Pasivos corrientes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</si>
  <si>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</si>
  <si>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</si>
  <si>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</si>
  <si>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>Total pasivos corrientes</t>
  </si>
  <si>
    <t>Pasivos no corrientes</t>
  </si>
  <si>
    <t xml:space="preserve">Cuentas por pagar a largo plazo    (Central Romana)             </t>
  </si>
  <si>
    <t>Total pasivos no corrientes</t>
  </si>
  <si>
    <t xml:space="preserve">Total pasivos </t>
  </si>
  <si>
    <t xml:space="preserve">Activos Netos/Patrimonio </t>
  </si>
  <si>
    <t>Patrimonio Intitucional</t>
  </si>
  <si>
    <t>Total activos netos/patrimonio</t>
  </si>
  <si>
    <t>Total pasivos y activos netos/patrimonio</t>
  </si>
  <si>
    <t>Director General                                Directora Financiera                              Enc. De Contabilidad</t>
  </si>
  <si>
    <t>Dr. Wandy Batista                          Licda. Dominga Guilamo                           Licda. Lady Ubiera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</si>
</sst>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0" fontId="3" fillId="0" borderId="1" xfId="0" applyFont="1" applyBorder="1" applyAlignment="1">
      <alignment vertical="center"/>
    </xf>
    <xf numFmtId="39" fontId="2" fillId="0" borderId="0" xfId="0" applyNumberFormat="1" applyFont="1" applyBorder="1" applyAlignment="1">
      <alignment vertical="center"/>
    </xf>
    <xf numFmtId="39" fontId="3" fillId="0" borderId="1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39" fontId="3" fillId="0" borderId="2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0" fontId="3" fillId="0" borderId="0" xfId="0" applyFont="1" applyBorder="1"/>
    <xf numFmtId="41" fontId="3" fillId="0" borderId="0" xfId="0" applyNumberFormat="1" applyFont="1" applyBorder="1" applyAlignment="1"/>
    <xf numFmtId="0" fontId="3" fillId="0" borderId="0" xfId="0" applyFont="1" applyFill="1" applyBorder="1" applyAlignment="1">
      <alignment vertical="center"/>
    </xf>
    <xf numFmtId="41" fontId="3" fillId="0" borderId="0" xfId="0" applyNumberFormat="1" applyFont="1" applyFill="1" applyBorder="1" applyAlignment="1"/>
    <xf numFmtId="0" fontId="3" fillId="0" borderId="3" xfId="0" applyFont="1" applyBorder="1" applyAlignment="1">
      <alignment vertical="center"/>
    </xf>
    <xf numFmtId="41" fontId="3" fillId="0" borderId="4" xfId="0" applyNumberFormat="1" applyFont="1" applyBorder="1" applyAlignment="1"/>
    <xf numFmtId="39" fontId="3" fillId="0" borderId="5" xfId="0" applyNumberFormat="1" applyFont="1" applyBorder="1" applyAlignment="1">
      <alignment vertical="center"/>
    </xf>
    <xf numFmtId="41" fontId="2" fillId="0" borderId="6" xfId="0" applyNumberFormat="1" applyFont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41" fontId="3" fillId="0" borderId="0" xfId="0" applyNumberFormat="1" applyFont="1"/>
    <xf numFmtId="0" fontId="3" fillId="2" borderId="0" xfId="0" applyFont="1" applyFill="1" applyBorder="1" applyAlignment="1">
      <alignment vertical="center"/>
    </xf>
    <xf numFmtId="41" fontId="3" fillId="0" borderId="4" xfId="0" applyNumberFormat="1" applyFont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41" fontId="2" fillId="0" borderId="7" xfId="0" applyNumberFormat="1" applyFont="1" applyFill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41" fontId="2" fillId="0" borderId="6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top"/>
    </xf>
    <xf numFmtId="41" fontId="3" fillId="0" borderId="0" xfId="0" applyNumberFormat="1" applyFont="1" applyBorder="1"/>
    <xf numFmtId="41" fontId="2" fillId="0" borderId="4" xfId="0" applyNumberFormat="1" applyFont="1" applyBorder="1" applyAlignment="1"/>
    <xf numFmtId="39" fontId="3" fillId="0" borderId="0" xfId="0" applyNumberFormat="1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39" fontId="3" fillId="0" borderId="9" xfId="0" applyNumberFormat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923925</xdr:colOff>
      <xdr:row>2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C129D2-B532-49EC-A947-10B2F5C81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7650"/>
          <a:ext cx="1371600" cy="390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dy.ubiera/Documents/COAAROM%20GESTION%20LEIDY/BALACE%20GENERAL/2023/Julio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Hoja2"/>
      <sheetName val="Hoja1"/>
      <sheetName val=" ERF-Rendimiento Financiero"/>
      <sheetName val="ECANP-Cambio Patrimonio"/>
      <sheetName val="EFE-Flujo de Efectivo"/>
      <sheetName val="NOTAS"/>
    </sheetNames>
    <sheetDataSet>
      <sheetData sheetId="0"/>
      <sheetData sheetId="1">
        <row r="20">
          <cell r="C20">
            <v>152485666.62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activeCell="A39" sqref="A39:F39"/>
    </sheetView>
  </sheetViews>
  <sheetFormatPr baseColWidth="10" defaultRowHeight="15" x14ac:dyDescent="0.25"/>
  <cols>
    <col min="1" max="1" width="6.7109375" customWidth="1"/>
    <col min="2" max="2" width="48.5703125" customWidth="1"/>
    <col min="3" max="3" width="0" hidden="1" customWidth="1"/>
    <col min="4" max="4" width="20.85546875" customWidth="1"/>
    <col min="5" max="6" width="0" hidden="1" customWidth="1"/>
  </cols>
  <sheetData>
    <row r="1" spans="1:6" ht="15.75" x14ac:dyDescent="0.25">
      <c r="A1" s="43" t="s">
        <v>0</v>
      </c>
      <c r="B1" s="43"/>
      <c r="C1" s="43"/>
      <c r="D1" s="43"/>
      <c r="E1" s="43"/>
      <c r="F1" s="43"/>
    </row>
    <row r="2" spans="1:6" ht="15.75" x14ac:dyDescent="0.25">
      <c r="A2" s="43" t="s">
        <v>1</v>
      </c>
      <c r="B2" s="43"/>
      <c r="C2" s="43"/>
      <c r="D2" s="43"/>
      <c r="E2" s="43"/>
      <c r="F2" s="43"/>
    </row>
    <row r="3" spans="1:6" ht="16.5" thickBot="1" x14ac:dyDescent="0.3">
      <c r="A3" s="43" t="s">
        <v>2</v>
      </c>
      <c r="B3" s="43"/>
      <c r="C3" s="43"/>
      <c r="D3" s="43"/>
      <c r="E3" s="43"/>
      <c r="F3" s="43"/>
    </row>
    <row r="4" spans="1:6" x14ac:dyDescent="0.25">
      <c r="A4" s="1" t="s">
        <v>3</v>
      </c>
      <c r="B4" s="2"/>
      <c r="C4" s="3"/>
      <c r="D4" s="4"/>
      <c r="E4" s="5"/>
      <c r="F4" s="6"/>
    </row>
    <row r="5" spans="1:6" x14ac:dyDescent="0.25">
      <c r="A5" s="1" t="s">
        <v>4</v>
      </c>
      <c r="B5" s="7"/>
      <c r="C5" s="8"/>
      <c r="D5" s="6"/>
      <c r="E5" s="9"/>
      <c r="F5" s="6"/>
    </row>
    <row r="6" spans="1:6" x14ac:dyDescent="0.25">
      <c r="A6" s="10"/>
      <c r="B6" s="10" t="s">
        <v>5</v>
      </c>
      <c r="C6" s="8"/>
      <c r="D6" s="11">
        <f>[1]Hoja2!C20</f>
        <v>152485666.62</v>
      </c>
      <c r="E6" s="9"/>
      <c r="F6" s="11">
        <v>6231128</v>
      </c>
    </row>
    <row r="7" spans="1:6" x14ac:dyDescent="0.25">
      <c r="A7" s="12"/>
      <c r="B7" s="10" t="s">
        <v>6</v>
      </c>
      <c r="C7" s="8"/>
      <c r="D7" s="13">
        <v>185797534.15000001</v>
      </c>
      <c r="E7" s="9"/>
      <c r="F7" s="13">
        <v>325292461</v>
      </c>
    </row>
    <row r="8" spans="1:6" x14ac:dyDescent="0.25">
      <c r="A8" s="10"/>
      <c r="B8" s="10" t="s">
        <v>7</v>
      </c>
      <c r="C8" s="8"/>
      <c r="D8" s="13">
        <v>15343429.92</v>
      </c>
      <c r="E8" s="9"/>
      <c r="F8" s="13">
        <v>7382657</v>
      </c>
    </row>
    <row r="9" spans="1:6" x14ac:dyDescent="0.25">
      <c r="A9" s="12"/>
      <c r="B9" s="14" t="s">
        <v>8</v>
      </c>
      <c r="C9" s="8"/>
      <c r="D9" s="15">
        <v>209467</v>
      </c>
      <c r="E9" s="9"/>
      <c r="F9" s="13">
        <v>275987</v>
      </c>
    </row>
    <row r="10" spans="1:6" x14ac:dyDescent="0.25">
      <c r="A10" s="12"/>
      <c r="B10" s="10" t="s">
        <v>9</v>
      </c>
      <c r="C10" s="16"/>
      <c r="D10" s="17">
        <v>272881.15999999997</v>
      </c>
      <c r="E10" s="18"/>
      <c r="F10" s="13">
        <v>231013</v>
      </c>
    </row>
    <row r="11" spans="1:6" ht="15.75" thickBot="1" x14ac:dyDescent="0.3">
      <c r="A11" s="1" t="s">
        <v>10</v>
      </c>
      <c r="B11" s="10"/>
      <c r="C11" s="16"/>
      <c r="D11" s="19">
        <f>SUM(D5:D10)</f>
        <v>354108978.85000002</v>
      </c>
      <c r="E11" s="18"/>
      <c r="F11" s="20">
        <f>SUM(F5:F10)</f>
        <v>339413246</v>
      </c>
    </row>
    <row r="12" spans="1:6" x14ac:dyDescent="0.25">
      <c r="A12" s="1"/>
      <c r="B12" s="10"/>
      <c r="C12" s="8"/>
      <c r="D12" s="20"/>
      <c r="E12" s="9"/>
      <c r="F12" s="20"/>
    </row>
    <row r="13" spans="1:6" x14ac:dyDescent="0.25">
      <c r="A13" s="1" t="s">
        <v>11</v>
      </c>
      <c r="B13" s="10"/>
      <c r="C13" s="8"/>
      <c r="D13" s="11"/>
      <c r="E13" s="9"/>
      <c r="F13" s="11"/>
    </row>
    <row r="14" spans="1:6" x14ac:dyDescent="0.25">
      <c r="A14" s="12"/>
      <c r="B14" s="10" t="s">
        <v>12</v>
      </c>
      <c r="C14" s="8"/>
      <c r="D14" s="21">
        <v>345052563.41000003</v>
      </c>
      <c r="E14" s="9"/>
      <c r="F14" s="13">
        <v>132185326</v>
      </c>
    </row>
    <row r="15" spans="1:6" x14ac:dyDescent="0.25">
      <c r="A15" s="10"/>
      <c r="B15" s="10" t="s">
        <v>13</v>
      </c>
      <c r="C15" s="8"/>
      <c r="D15" s="21">
        <f>776063263.36+341200.01</f>
        <v>776404463.37</v>
      </c>
      <c r="E15" s="9"/>
      <c r="F15" s="13">
        <f>483188830+99508662</f>
        <v>582697492</v>
      </c>
    </row>
    <row r="16" spans="1:6" x14ac:dyDescent="0.25">
      <c r="A16" s="10"/>
      <c r="B16" s="14" t="s">
        <v>14</v>
      </c>
      <c r="C16" s="8"/>
      <c r="D16" s="13">
        <v>594000</v>
      </c>
      <c r="E16" s="9"/>
      <c r="F16" s="13">
        <v>596786</v>
      </c>
    </row>
    <row r="17" spans="1:6" x14ac:dyDescent="0.25">
      <c r="A17" s="12"/>
      <c r="B17" s="22" t="s">
        <v>15</v>
      </c>
      <c r="C17" s="16"/>
      <c r="D17" s="23">
        <v>245269.12</v>
      </c>
      <c r="E17" s="18"/>
      <c r="F17" s="11">
        <v>1500978</v>
      </c>
    </row>
    <row r="18" spans="1:6" ht="15.75" thickBot="1" x14ac:dyDescent="0.3">
      <c r="A18" s="1" t="s">
        <v>16</v>
      </c>
      <c r="B18" s="10"/>
      <c r="C18" s="16"/>
      <c r="D18" s="19">
        <f>SUM(D14:D17)</f>
        <v>1122296295.8999999</v>
      </c>
      <c r="E18" s="18"/>
      <c r="F18" s="20">
        <f>SUM(F14:F17)</f>
        <v>716980582</v>
      </c>
    </row>
    <row r="19" spans="1:6" x14ac:dyDescent="0.25">
      <c r="A19" s="1"/>
      <c r="B19" s="10"/>
      <c r="C19" s="8"/>
      <c r="D19" s="24"/>
      <c r="E19" s="9"/>
      <c r="F19" s="20"/>
    </row>
    <row r="20" spans="1:6" ht="15.75" thickBot="1" x14ac:dyDescent="0.3">
      <c r="A20" s="25" t="s">
        <v>17</v>
      </c>
      <c r="B20" s="14"/>
      <c r="C20" s="16"/>
      <c r="D20" s="26">
        <f>SUM(D18,D11)</f>
        <v>1476405274.75</v>
      </c>
      <c r="E20" s="18"/>
      <c r="F20" s="24">
        <f>SUM(F18,F11)</f>
        <v>1056393828</v>
      </c>
    </row>
    <row r="21" spans="1:6" ht="15.75" thickTop="1" x14ac:dyDescent="0.25">
      <c r="A21" s="10"/>
      <c r="B21" s="10" t="s">
        <v>18</v>
      </c>
      <c r="C21" s="8"/>
      <c r="D21" s="11"/>
      <c r="E21" s="9"/>
      <c r="F21" s="11"/>
    </row>
    <row r="22" spans="1:6" x14ac:dyDescent="0.25">
      <c r="A22" s="1" t="s">
        <v>19</v>
      </c>
      <c r="B22" s="10"/>
      <c r="C22" s="8"/>
      <c r="D22" s="11"/>
      <c r="E22" s="9"/>
      <c r="F22" s="11"/>
    </row>
    <row r="23" spans="1:6" x14ac:dyDescent="0.25">
      <c r="A23" s="1" t="s">
        <v>20</v>
      </c>
      <c r="B23" s="10"/>
      <c r="C23" s="8"/>
      <c r="D23" s="27"/>
      <c r="E23" s="9"/>
      <c r="F23" s="27"/>
    </row>
    <row r="24" spans="1:6" x14ac:dyDescent="0.25">
      <c r="A24" s="10"/>
      <c r="B24" s="10" t="s">
        <v>21</v>
      </c>
      <c r="C24" s="8"/>
      <c r="D24" s="13">
        <f>64593372.75+1862766.08</f>
        <v>66456138.829999998</v>
      </c>
      <c r="E24" s="9"/>
      <c r="F24" s="13">
        <v>9314819</v>
      </c>
    </row>
    <row r="25" spans="1:6" x14ac:dyDescent="0.25">
      <c r="A25" s="12"/>
      <c r="B25" s="10" t="s">
        <v>22</v>
      </c>
      <c r="C25" s="8"/>
      <c r="D25" s="13">
        <v>0</v>
      </c>
      <c r="E25" s="9"/>
      <c r="F25" s="13">
        <v>4508833</v>
      </c>
    </row>
    <row r="26" spans="1:6" x14ac:dyDescent="0.25">
      <c r="A26" s="12"/>
      <c r="B26" s="10" t="s">
        <v>23</v>
      </c>
      <c r="C26" s="16"/>
      <c r="D26" s="17">
        <v>2257768</v>
      </c>
      <c r="E26" s="18"/>
      <c r="F26" s="13">
        <v>1856741</v>
      </c>
    </row>
    <row r="27" spans="1:6" ht="15.75" thickBot="1" x14ac:dyDescent="0.3">
      <c r="A27" s="1" t="s">
        <v>24</v>
      </c>
      <c r="B27" s="14"/>
      <c r="C27" s="16"/>
      <c r="D27" s="28">
        <f>SUM(D24:D26)</f>
        <v>68713906.829999998</v>
      </c>
      <c r="E27" s="18"/>
      <c r="F27" s="24">
        <f>SUM(F24:F26)</f>
        <v>15680393</v>
      </c>
    </row>
    <row r="28" spans="1:6" x14ac:dyDescent="0.25">
      <c r="A28" s="1"/>
      <c r="B28" s="10"/>
      <c r="C28" s="8"/>
      <c r="D28" s="20"/>
      <c r="E28" s="9"/>
      <c r="F28" s="11"/>
    </row>
    <row r="29" spans="1:6" x14ac:dyDescent="0.25">
      <c r="A29" s="29" t="s">
        <v>25</v>
      </c>
      <c r="B29" s="12"/>
      <c r="C29" s="8"/>
      <c r="D29" s="30"/>
      <c r="E29" s="9"/>
      <c r="F29" s="30"/>
    </row>
    <row r="30" spans="1:6" x14ac:dyDescent="0.25">
      <c r="A30" s="12"/>
      <c r="B30" s="10" t="s">
        <v>26</v>
      </c>
      <c r="C30" s="16"/>
      <c r="D30" s="31">
        <v>927122081.17999995</v>
      </c>
      <c r="E30" s="18"/>
      <c r="F30" s="13">
        <v>598406614</v>
      </c>
    </row>
    <row r="31" spans="1:6" x14ac:dyDescent="0.25">
      <c r="A31" s="29" t="s">
        <v>27</v>
      </c>
      <c r="B31" s="12"/>
      <c r="C31" s="16"/>
      <c r="D31" s="30"/>
      <c r="E31" s="18"/>
      <c r="F31" s="20">
        <f>SUM(F30)</f>
        <v>598406614</v>
      </c>
    </row>
    <row r="32" spans="1:6" ht="15.75" thickBot="1" x14ac:dyDescent="0.3">
      <c r="A32" s="25" t="s">
        <v>28</v>
      </c>
      <c r="B32" s="14"/>
      <c r="C32" s="16"/>
      <c r="D32" s="28">
        <f>SUM(D27,D30)</f>
        <v>995835988.00999999</v>
      </c>
      <c r="E32" s="18"/>
      <c r="F32" s="24">
        <f>SUM(F27,F31)</f>
        <v>614087007</v>
      </c>
    </row>
    <row r="33" spans="1:6" x14ac:dyDescent="0.25">
      <c r="A33" s="1" t="s">
        <v>29</v>
      </c>
      <c r="B33" s="10"/>
      <c r="C33" s="8"/>
      <c r="D33" s="11"/>
      <c r="E33" s="9"/>
      <c r="F33" s="11"/>
    </row>
    <row r="34" spans="1:6" x14ac:dyDescent="0.25">
      <c r="A34" s="29"/>
      <c r="B34" s="10" t="s">
        <v>30</v>
      </c>
      <c r="C34" s="16"/>
      <c r="D34" s="17">
        <f>502353020.38-21783734</f>
        <v>480569286.38</v>
      </c>
      <c r="E34" s="18"/>
      <c r="F34" s="13">
        <v>438546925</v>
      </c>
    </row>
    <row r="35" spans="1:6" ht="15.75" thickBot="1" x14ac:dyDescent="0.3">
      <c r="A35" s="25" t="s">
        <v>31</v>
      </c>
      <c r="B35" s="14"/>
      <c r="C35" s="10"/>
      <c r="D35" s="28">
        <f>SUM(D33:D34)</f>
        <v>480569286.38</v>
      </c>
      <c r="E35" s="18"/>
      <c r="F35" s="24">
        <f>SUM(F33:F34)</f>
        <v>438546925</v>
      </c>
    </row>
    <row r="36" spans="1:6" x14ac:dyDescent="0.25">
      <c r="A36" s="25"/>
      <c r="B36" s="14"/>
      <c r="C36" s="8"/>
      <c r="D36" s="32"/>
      <c r="E36" s="9"/>
      <c r="F36" s="32"/>
    </row>
    <row r="37" spans="1:6" ht="15.75" thickBot="1" x14ac:dyDescent="0.3">
      <c r="A37" s="25" t="s">
        <v>32</v>
      </c>
      <c r="B37" s="14"/>
      <c r="C37" s="33"/>
      <c r="D37" s="26">
        <f>+D32+D35</f>
        <v>1476405274.3899999</v>
      </c>
      <c r="E37" s="34"/>
      <c r="F37" s="24">
        <f>+F32+F35</f>
        <v>1052633932</v>
      </c>
    </row>
    <row r="38" spans="1:6" x14ac:dyDescent="0.25">
      <c r="A38" s="7"/>
      <c r="B38" s="7"/>
      <c r="C38" s="7"/>
      <c r="D38" s="35"/>
      <c r="E38" s="7"/>
      <c r="F38" s="7"/>
    </row>
    <row r="39" spans="1:6" x14ac:dyDescent="0.25">
      <c r="A39" s="44"/>
      <c r="B39" s="44"/>
      <c r="C39" s="44"/>
      <c r="D39" s="44"/>
      <c r="E39" s="44"/>
      <c r="F39" s="44"/>
    </row>
    <row r="40" spans="1:6" x14ac:dyDescent="0.25">
      <c r="A40" s="36"/>
      <c r="B40" s="36"/>
      <c r="C40" s="36"/>
      <c r="D40" s="36"/>
      <c r="E40" s="36"/>
      <c r="F40" s="36"/>
    </row>
    <row r="41" spans="1:6" x14ac:dyDescent="0.25">
      <c r="A41" s="36"/>
      <c r="B41" s="36"/>
      <c r="C41" s="36"/>
      <c r="D41" s="36"/>
      <c r="E41" s="36"/>
      <c r="F41" s="36"/>
    </row>
    <row r="42" spans="1:6" x14ac:dyDescent="0.25">
      <c r="A42" s="37" t="s">
        <v>33</v>
      </c>
      <c r="B42" s="38"/>
      <c r="C42" s="38"/>
      <c r="D42" s="37"/>
      <c r="E42" s="39"/>
      <c r="F42" s="37"/>
    </row>
    <row r="43" spans="1:6" x14ac:dyDescent="0.25">
      <c r="A43" s="37" t="s">
        <v>34</v>
      </c>
      <c r="B43" s="37"/>
      <c r="C43" s="37"/>
      <c r="D43" s="39"/>
      <c r="E43" s="40"/>
      <c r="F43" s="40"/>
    </row>
    <row r="44" spans="1:6" x14ac:dyDescent="0.25">
      <c r="A44" s="40"/>
      <c r="B44" s="40"/>
      <c r="C44" s="40"/>
      <c r="D44" s="40"/>
      <c r="E44" s="40"/>
      <c r="F44" s="41"/>
    </row>
    <row r="45" spans="1:6" x14ac:dyDescent="0.25">
      <c r="A45" s="7"/>
      <c r="B45" s="7"/>
      <c r="C45" s="7"/>
      <c r="D45" s="42"/>
      <c r="E45" s="7"/>
      <c r="F45" s="7"/>
    </row>
  </sheetData>
  <mergeCells count="4">
    <mergeCell ref="A1:F1"/>
    <mergeCell ref="A2:F2"/>
    <mergeCell ref="A3:F3"/>
    <mergeCell ref="A39:F3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Ubiera</dc:creator>
  <cp:lastModifiedBy>Patricia Haché</cp:lastModifiedBy>
  <cp:lastPrinted>2023-08-18T20:42:49Z</cp:lastPrinted>
  <dcterms:created xsi:type="dcterms:W3CDTF">2023-08-17T14:04:49Z</dcterms:created>
  <dcterms:modified xsi:type="dcterms:W3CDTF">2023-08-18T20:42:58Z</dcterms:modified>
</cp:coreProperties>
</file>