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ENERO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I33" i="1"/>
  <c r="I32" i="1"/>
  <c r="I31" i="1"/>
  <c r="I30" i="1"/>
  <c r="F26" i="1"/>
  <c r="D24" i="1"/>
  <c r="D23" i="1"/>
  <c r="D22" i="1"/>
  <c r="D21" i="1"/>
  <c r="D20" i="1"/>
  <c r="D19" i="1"/>
  <c r="F16" i="1"/>
  <c r="F28" i="1" s="1"/>
  <c r="D15" i="1"/>
  <c r="I15" i="1" s="1"/>
  <c r="D14" i="1"/>
  <c r="I14" i="1" s="1"/>
  <c r="A7" i="1"/>
  <c r="D26" i="1" l="1"/>
  <c r="I26" i="1" s="1"/>
  <c r="D16" i="1"/>
  <c r="I16" i="1" l="1"/>
  <c r="D28" i="1"/>
  <c r="I28" i="1" s="1"/>
</calcChain>
</file>

<file path=xl/sharedStrings.xml><?xml version="1.0" encoding="utf-8"?>
<sst xmlns="http://schemas.openxmlformats.org/spreadsheetml/2006/main" count="20" uniqueCount="20">
  <si>
    <t>Estado de Rendimiento Financiero</t>
  </si>
  <si>
    <t>Del ejercicio al cierre del 31 Diciembre  del 2023 y 2022</t>
  </si>
  <si>
    <t>(Valores en RD$)</t>
  </si>
  <si>
    <t xml:space="preserve">Ingresos </t>
  </si>
  <si>
    <t>Ingresos por transacciones con contraprestación (Nota 20)</t>
  </si>
  <si>
    <t>Transferencias Y Donaciones (Notas 21)</t>
  </si>
  <si>
    <t>Total ingresos</t>
  </si>
  <si>
    <t xml:space="preserve"> </t>
  </si>
  <si>
    <t>Gastos</t>
  </si>
  <si>
    <t>Sueldos, salarios y beneficios a empleados  (Notas 22)</t>
  </si>
  <si>
    <t>Subvenciones y Otros pagos por transferencias (Notas 23)</t>
  </si>
  <si>
    <t xml:space="preserve">Suministros y materiales para consumo  (Notas 24)       </t>
  </si>
  <si>
    <t xml:space="preserve">Gasto de depreciación y amortización  (Notas 25)           </t>
  </si>
  <si>
    <t xml:space="preserve"> Otros gastos  (Notas 26)</t>
  </si>
  <si>
    <t>Gastos financieros   (Notas 27)</t>
  </si>
  <si>
    <t>Total gastos</t>
  </si>
  <si>
    <t>Resultados positivos (ahorro) / negativo (desahorro)</t>
  </si>
  <si>
    <t xml:space="preserve">     Director General                                     Directora Financiera                              Enc. De Contabilidad</t>
  </si>
  <si>
    <t xml:space="preserve">             Autorizado Por:                                           Revisado Por:                                        Preparado Por:</t>
  </si>
  <si>
    <t>Dr. Wandy M. Batista Gómez           Licda. Dominga Guilamo                       Licda. Lady Ana Ubiera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</si>
</sst>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 val="double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justify" vertical="center"/>
    </xf>
    <xf numFmtId="39" fontId="6" fillId="0" borderId="13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2" fillId="0" borderId="14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horizontal="left" vertical="center"/>
    </xf>
    <xf numFmtId="41" fontId="6" fillId="0" borderId="14" xfId="0" applyNumberFormat="1" applyFont="1" applyBorder="1" applyAlignment="1">
      <alignment vertical="center"/>
    </xf>
    <xf numFmtId="41" fontId="2" fillId="0" borderId="14" xfId="0" applyNumberFormat="1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horizontal="left" vertical="center"/>
    </xf>
    <xf numFmtId="41" fontId="2" fillId="0" borderId="14" xfId="0" applyNumberFormat="1" applyFont="1" applyBorder="1" applyAlignment="1">
      <alignment horizontal="left" vertical="center"/>
    </xf>
    <xf numFmtId="43" fontId="2" fillId="0" borderId="0" xfId="1" applyFont="1" applyAlignment="1">
      <alignment vertical="center"/>
    </xf>
    <xf numFmtId="0" fontId="7" fillId="0" borderId="13" xfId="0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41" fontId="6" fillId="0" borderId="13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41" fontId="9" fillId="0" borderId="13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9525</xdr:rowOff>
    </xdr:from>
    <xdr:to>
      <xdr:col>3</xdr:col>
      <xdr:colOff>123825</xdr:colOff>
      <xdr:row>4</xdr:row>
      <xdr:rowOff>182442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00025"/>
          <a:ext cx="2800350" cy="74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ONISIO%20MARTINEZ/Desktop/MAYKA%20LOPEZ%2020%2009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y.ubiera/Documents/COAAROM%20GESTION%20LEIDY/ESTADOS%20FINANCIEROS/2023/ESTADOS%20FINANCIEROS%20AL%20CIERRE%2031%20DICIEMBRE%202023/ESTADOS%20FINANCIEROS%20AL%20CIERRE%20AL%2031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ESF - Situación Financiera (2)"/>
      <sheetName val=" ERF-Rendimiento Financiero"/>
      <sheetName val=" ERF-Rendimiento Financiero (2)"/>
      <sheetName val="ECANP-Cambio Patrimonio"/>
      <sheetName val="ECANP-Cambio Patrimonio (2)"/>
      <sheetName val="EFE-Flujo de Efectivo"/>
      <sheetName val="Estado Comparativo"/>
      <sheetName val="NOTAS"/>
      <sheetName val="NOTAS (2)"/>
    </sheetNames>
    <sheetDataSet>
      <sheetData sheetId="0" refreshError="1">
        <row r="3">
          <cell r="A3" t="str">
            <v>CORPORACION DE ACUEDUCTO Y ALCANTARILLADOS DE LA ROMANA</v>
          </cell>
        </row>
        <row r="43">
          <cell r="A43" t="str">
            <v>Las notas  son parte integral de estos Estados Financieros.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(2)"/>
      <sheetName val="Estado Comparativo"/>
      <sheetName val="EFE-Flujo de Efectivo"/>
      <sheetName val="ECANP-Cambio Patrimonio (2)"/>
      <sheetName val=" ERF-Rendimiento Financiero (2)"/>
      <sheetName val="ESF - Situación Financiera (2)"/>
      <sheetName val="informaciones "/>
    </sheetNames>
    <sheetDataSet>
      <sheetData sheetId="0">
        <row r="298">
          <cell r="F298">
            <v>148021163.53</v>
          </cell>
        </row>
        <row r="384">
          <cell r="F384">
            <v>233499103.63999999</v>
          </cell>
        </row>
        <row r="426">
          <cell r="F426">
            <v>125470168.52</v>
          </cell>
        </row>
        <row r="432">
          <cell r="F432">
            <v>221500</v>
          </cell>
        </row>
        <row r="447">
          <cell r="F447">
            <v>45113802.510000005</v>
          </cell>
        </row>
        <row r="455">
          <cell r="F455">
            <v>233834513.36000001</v>
          </cell>
        </row>
        <row r="489">
          <cell r="F489">
            <v>105468357.48</v>
          </cell>
        </row>
        <row r="500">
          <cell r="F500">
            <v>1574102.82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3"/>
  <sheetViews>
    <sheetView tabSelected="1" topLeftCell="A28" workbookViewId="0">
      <selection activeCell="A42" sqref="A4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16.140625" style="1" customWidth="1"/>
    <col min="5" max="5" width="2.42578125" style="1" customWidth="1"/>
    <col min="6" max="6" width="19.425781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1" width="11.42578125" style="1"/>
    <col min="12" max="16384" width="11.42578125" style="2"/>
  </cols>
  <sheetData>
    <row r="6" spans="1:9" ht="15.75" thickBot="1" x14ac:dyDescent="0.3"/>
    <row r="7" spans="1:9" ht="15.75" x14ac:dyDescent="0.25">
      <c r="A7" s="38" t="str">
        <f>+'[1]ESF - Situación Financiera'!A3</f>
        <v>CORPORACION DE ACUEDUCTO Y ALCANTARILLADOS DE LA ROMANA</v>
      </c>
      <c r="B7" s="39"/>
      <c r="C7" s="39"/>
      <c r="D7" s="39"/>
      <c r="E7" s="39"/>
      <c r="F7" s="40"/>
    </row>
    <row r="8" spans="1:9" ht="15.75" x14ac:dyDescent="0.25">
      <c r="A8" s="41" t="s">
        <v>0</v>
      </c>
      <c r="B8" s="42"/>
      <c r="C8" s="42"/>
      <c r="D8" s="42"/>
      <c r="E8" s="42"/>
      <c r="F8" s="43"/>
    </row>
    <row r="9" spans="1:9" ht="15.75" x14ac:dyDescent="0.25">
      <c r="A9" s="41" t="s">
        <v>1</v>
      </c>
      <c r="B9" s="42"/>
      <c r="C9" s="42"/>
      <c r="D9" s="42"/>
      <c r="E9" s="42"/>
      <c r="F9" s="43"/>
    </row>
    <row r="10" spans="1:9" ht="15.75" x14ac:dyDescent="0.25">
      <c r="A10" s="41" t="s">
        <v>2</v>
      </c>
      <c r="B10" s="42"/>
      <c r="C10" s="42"/>
      <c r="D10" s="42"/>
      <c r="E10" s="42"/>
      <c r="F10" s="43"/>
    </row>
    <row r="11" spans="1:9" ht="9.75" customHeight="1" thickBot="1" x14ac:dyDescent="0.3">
      <c r="A11" s="3"/>
      <c r="B11" s="4"/>
      <c r="C11" s="4"/>
      <c r="D11" s="5"/>
      <c r="E11" s="5"/>
      <c r="F11" s="6"/>
    </row>
    <row r="12" spans="1:9" x14ac:dyDescent="0.25">
      <c r="A12" s="7"/>
      <c r="B12" s="8"/>
      <c r="C12" s="8"/>
      <c r="D12" s="9">
        <v>2023</v>
      </c>
      <c r="E12" s="10"/>
      <c r="F12" s="11">
        <v>2022</v>
      </c>
    </row>
    <row r="13" spans="1:9" x14ac:dyDescent="0.25">
      <c r="A13" s="12" t="s">
        <v>3</v>
      </c>
      <c r="B13" s="13"/>
      <c r="C13" s="13"/>
      <c r="D13" s="14"/>
      <c r="E13" s="15"/>
      <c r="F13" s="16"/>
      <c r="I13" s="17"/>
    </row>
    <row r="14" spans="1:9" x14ac:dyDescent="0.25">
      <c r="A14" s="18"/>
      <c r="B14" s="19" t="s">
        <v>4</v>
      </c>
      <c r="C14" s="19"/>
      <c r="D14" s="20">
        <f>'[2]NOTAS (2)'!F298</f>
        <v>148021163.53</v>
      </c>
      <c r="E14" s="21"/>
      <c r="F14" s="22">
        <v>0</v>
      </c>
      <c r="I14" s="17">
        <f t="shared" ref="I14:I33" si="0">+D14+F14</f>
        <v>148021163.53</v>
      </c>
    </row>
    <row r="15" spans="1:9" x14ac:dyDescent="0.25">
      <c r="A15" s="18"/>
      <c r="B15" s="19" t="s">
        <v>5</v>
      </c>
      <c r="C15" s="19"/>
      <c r="D15" s="20">
        <f>'[2]NOTAS (2)'!F384</f>
        <v>233499103.63999999</v>
      </c>
      <c r="E15" s="21"/>
      <c r="F15" s="23">
        <v>0</v>
      </c>
      <c r="I15" s="17">
        <f>+D15+F15</f>
        <v>233499103.63999999</v>
      </c>
    </row>
    <row r="16" spans="1:9" x14ac:dyDescent="0.25">
      <c r="A16" s="12" t="s">
        <v>6</v>
      </c>
      <c r="B16" s="19"/>
      <c r="C16" s="19"/>
      <c r="D16" s="24">
        <f>SUM(D14:D15)</f>
        <v>381520267.16999996</v>
      </c>
      <c r="E16" s="21"/>
      <c r="F16" s="22">
        <f>SUM(F14:F15)</f>
        <v>0</v>
      </c>
      <c r="I16" s="17">
        <f t="shared" si="0"/>
        <v>381520267.16999996</v>
      </c>
    </row>
    <row r="17" spans="1:12" x14ac:dyDescent="0.25">
      <c r="A17" s="18"/>
      <c r="B17" s="19" t="s">
        <v>7</v>
      </c>
      <c r="C17" s="19"/>
      <c r="D17" s="20"/>
      <c r="E17" s="25"/>
      <c r="F17" s="23"/>
    </row>
    <row r="18" spans="1:12" x14ac:dyDescent="0.25">
      <c r="A18" s="12" t="s">
        <v>8</v>
      </c>
      <c r="B18" s="19"/>
      <c r="C18" s="19"/>
      <c r="D18" s="26"/>
      <c r="E18" s="21"/>
      <c r="F18" s="27"/>
      <c r="I18" s="17"/>
    </row>
    <row r="19" spans="1:12" x14ac:dyDescent="0.25">
      <c r="A19" s="18"/>
      <c r="B19" s="19" t="s">
        <v>9</v>
      </c>
      <c r="C19" s="19"/>
      <c r="D19" s="20">
        <f>'[2]NOTAS (2)'!F426</f>
        <v>125470168.52</v>
      </c>
      <c r="E19" s="25"/>
      <c r="F19" s="23">
        <v>0</v>
      </c>
      <c r="H19" s="28"/>
      <c r="I19" s="17"/>
    </row>
    <row r="20" spans="1:12" x14ac:dyDescent="0.25">
      <c r="A20" s="18"/>
      <c r="B20" s="19" t="s">
        <v>10</v>
      </c>
      <c r="C20" s="19"/>
      <c r="D20" s="20">
        <f>'[2]NOTAS (2)'!F432</f>
        <v>221500</v>
      </c>
      <c r="E20" s="25"/>
      <c r="F20" s="23">
        <v>0</v>
      </c>
      <c r="H20" s="28"/>
      <c r="I20" s="17"/>
    </row>
    <row r="21" spans="1:12" x14ac:dyDescent="0.25">
      <c r="A21" s="18"/>
      <c r="B21" s="29" t="s">
        <v>11</v>
      </c>
      <c r="C21" s="19"/>
      <c r="D21" s="20">
        <f>'[2]NOTAS (2)'!F447</f>
        <v>45113802.510000005</v>
      </c>
      <c r="E21" s="21"/>
      <c r="F21" s="23">
        <v>0</v>
      </c>
      <c r="H21" s="28"/>
      <c r="I21" s="17"/>
      <c r="J21" s="30"/>
      <c r="L21" s="31"/>
    </row>
    <row r="22" spans="1:12" x14ac:dyDescent="0.25">
      <c r="A22" s="18"/>
      <c r="B22" s="29" t="s">
        <v>12</v>
      </c>
      <c r="C22" s="29"/>
      <c r="D22" s="20">
        <f>'[2]NOTAS (2)'!F455</f>
        <v>233834513.36000001</v>
      </c>
      <c r="E22" s="21"/>
      <c r="F22" s="23">
        <v>0</v>
      </c>
      <c r="H22" s="28"/>
      <c r="I22" s="17"/>
    </row>
    <row r="23" spans="1:12" x14ac:dyDescent="0.25">
      <c r="A23" s="18"/>
      <c r="B23" s="29" t="s">
        <v>13</v>
      </c>
      <c r="C23" s="29"/>
      <c r="D23" s="20">
        <f>'[2]NOTAS (2)'!F489</f>
        <v>105468357.48</v>
      </c>
      <c r="E23" s="21"/>
      <c r="F23" s="23">
        <v>0</v>
      </c>
      <c r="H23" s="28"/>
      <c r="I23" s="17"/>
    </row>
    <row r="24" spans="1:12" x14ac:dyDescent="0.25">
      <c r="A24" s="18"/>
      <c r="B24" s="19" t="s">
        <v>14</v>
      </c>
      <c r="C24" s="19"/>
      <c r="D24" s="25">
        <f>'[2]NOTAS (2)'!F500</f>
        <v>1574102.82</v>
      </c>
      <c r="E24" s="21"/>
      <c r="F24" s="23">
        <v>0</v>
      </c>
      <c r="H24" s="17"/>
      <c r="I24" s="17"/>
      <c r="J24" s="30"/>
      <c r="L24" s="31"/>
    </row>
    <row r="25" spans="1:12" x14ac:dyDescent="0.25">
      <c r="A25" s="18"/>
      <c r="B25" s="19"/>
      <c r="C25" s="19"/>
      <c r="D25" s="25"/>
      <c r="E25" s="21"/>
      <c r="F25" s="23"/>
      <c r="I25" s="17"/>
    </row>
    <row r="26" spans="1:12" x14ac:dyDescent="0.25">
      <c r="A26" s="12" t="s">
        <v>15</v>
      </c>
      <c r="B26" s="19"/>
      <c r="C26" s="19"/>
      <c r="D26" s="32">
        <f>SUM(D19:D25)</f>
        <v>511682444.69</v>
      </c>
      <c r="E26" s="21"/>
      <c r="F26" s="22">
        <f>SUM(F19:F25)</f>
        <v>0</v>
      </c>
      <c r="I26" s="17">
        <f t="shared" si="0"/>
        <v>511682444.69</v>
      </c>
    </row>
    <row r="27" spans="1:12" x14ac:dyDescent="0.25">
      <c r="A27" s="18"/>
      <c r="B27" s="19"/>
      <c r="C27" s="19"/>
      <c r="D27" s="25"/>
      <c r="E27" s="21"/>
      <c r="F27" s="23"/>
    </row>
    <row r="28" spans="1:12" x14ac:dyDescent="0.25">
      <c r="A28" s="12" t="s">
        <v>16</v>
      </c>
      <c r="B28" s="19"/>
      <c r="C28" s="19"/>
      <c r="D28" s="32">
        <f>+D16-D26</f>
        <v>-130162177.52000004</v>
      </c>
      <c r="E28" s="21"/>
      <c r="F28" s="22">
        <f>+F16-F26</f>
        <v>0</v>
      </c>
      <c r="I28" s="17">
        <f t="shared" si="0"/>
        <v>-130162177.52000004</v>
      </c>
    </row>
    <row r="29" spans="1:12" x14ac:dyDescent="0.25">
      <c r="A29" s="12"/>
      <c r="B29" s="19"/>
      <c r="C29" s="19"/>
      <c r="D29" s="25"/>
      <c r="E29" s="25"/>
      <c r="F29" s="23"/>
    </row>
    <row r="30" spans="1:12" x14ac:dyDescent="0.25">
      <c r="A30" s="33"/>
      <c r="B30" s="19"/>
      <c r="C30" s="19"/>
      <c r="D30" s="25"/>
      <c r="E30" s="25"/>
      <c r="F30" s="23"/>
      <c r="I30" s="17">
        <f t="shared" si="0"/>
        <v>0</v>
      </c>
    </row>
    <row r="31" spans="1:12" x14ac:dyDescent="0.25">
      <c r="A31" s="12"/>
      <c r="B31" s="19"/>
      <c r="C31" s="19"/>
      <c r="D31" s="25"/>
      <c r="E31" s="21"/>
      <c r="F31" s="23"/>
      <c r="I31" s="17">
        <f t="shared" si="0"/>
        <v>0</v>
      </c>
    </row>
    <row r="32" spans="1:12" x14ac:dyDescent="0.25">
      <c r="A32" s="18"/>
      <c r="B32" s="19"/>
      <c r="C32" s="19"/>
      <c r="D32" s="25"/>
      <c r="E32" s="21"/>
      <c r="F32" s="23"/>
      <c r="I32" s="17">
        <f t="shared" si="0"/>
        <v>0</v>
      </c>
    </row>
    <row r="33" spans="1:13" x14ac:dyDescent="0.25">
      <c r="A33" s="12"/>
      <c r="B33" s="19"/>
      <c r="C33" s="19"/>
      <c r="D33" s="32"/>
      <c r="E33" s="34"/>
      <c r="F33" s="22"/>
      <c r="I33" s="17">
        <f t="shared" si="0"/>
        <v>0</v>
      </c>
    </row>
    <row r="34" spans="1:13" x14ac:dyDescent="0.25">
      <c r="A34" s="12"/>
      <c r="B34" s="19"/>
      <c r="C34" s="19"/>
      <c r="D34" s="25"/>
      <c r="E34" s="25"/>
      <c r="F34" s="23"/>
    </row>
    <row r="35" spans="1:13" x14ac:dyDescent="0.25">
      <c r="A35" s="18"/>
      <c r="B35" s="19"/>
      <c r="C35" s="19"/>
      <c r="D35" s="25"/>
      <c r="E35" s="25"/>
      <c r="F35" s="23"/>
    </row>
    <row r="36" spans="1:13" ht="15.75" thickBot="1" x14ac:dyDescent="0.3">
      <c r="A36" s="44" t="str">
        <f>+'[1]ESF - Situación Financiera'!A43</f>
        <v>Las notas  son parte integral de estos Estados Financieros.</v>
      </c>
      <c r="B36" s="45"/>
      <c r="C36" s="45"/>
      <c r="D36" s="45"/>
      <c r="E36" s="45"/>
      <c r="F36" s="46"/>
    </row>
    <row r="37" spans="1:13" x14ac:dyDescent="0.25">
      <c r="A37" s="35"/>
      <c r="B37" s="35"/>
      <c r="C37" s="35"/>
      <c r="D37" s="35"/>
      <c r="E37" s="35"/>
      <c r="F37" s="35"/>
    </row>
    <row r="38" spans="1:13" x14ac:dyDescent="0.25">
      <c r="A38" s="35"/>
      <c r="B38" s="35"/>
      <c r="C38" s="35"/>
      <c r="D38" s="35"/>
      <c r="E38" s="35"/>
      <c r="F38" s="35"/>
    </row>
    <row r="40" spans="1:13" x14ac:dyDescent="0.25">
      <c r="L40" s="1"/>
      <c r="M40" s="1"/>
    </row>
    <row r="41" spans="1:13" x14ac:dyDescent="0.25">
      <c r="A41" s="1" t="s">
        <v>18</v>
      </c>
      <c r="L41" s="1"/>
      <c r="M41" s="1"/>
    </row>
    <row r="42" spans="1:13" x14ac:dyDescent="0.25">
      <c r="A42" s="36" t="s">
        <v>19</v>
      </c>
      <c r="B42" s="37"/>
      <c r="C42" s="37"/>
      <c r="D42" s="36"/>
      <c r="E42" s="36"/>
      <c r="F42" s="36"/>
    </row>
    <row r="43" spans="1:13" x14ac:dyDescent="0.25">
      <c r="A43" s="36" t="s">
        <v>17</v>
      </c>
      <c r="B43" s="37"/>
      <c r="C43" s="37"/>
      <c r="D43" s="36"/>
      <c r="E43" s="36"/>
      <c r="F43" s="36"/>
    </row>
  </sheetData>
  <mergeCells count="5">
    <mergeCell ref="A7:F7"/>
    <mergeCell ref="A8:F8"/>
    <mergeCell ref="A9:F9"/>
    <mergeCell ref="A10:F10"/>
    <mergeCell ref="A36:F36"/>
  </mergeCells>
  <pageMargins left="0.23622047244094491" right="0.23622047244094491" top="0.35433070866141736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2024-02-05T15:50:09Z</cp:lastPrinted>
  <dcterms:created xsi:type="dcterms:W3CDTF">2024-01-25T19:23:58Z</dcterms:created>
  <dcterms:modified xsi:type="dcterms:W3CDTF">2024-02-05T15:50:14Z</dcterms:modified>
</cp:coreProperties>
</file>