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Septiembre 2022\"/>
    </mc:Choice>
  </mc:AlternateContent>
  <bookViews>
    <workbookView xWindow="0" yWindow="0" windowWidth="19200" windowHeight="11505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30" l="1"/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I15" i="1"/>
  <c r="I11" i="1" l="1"/>
  <c r="D20" i="1"/>
  <c r="D34" i="1" s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<sst xmlns="http://schemas.openxmlformats.org/spreadsheetml/2006/main" count="259" uniqueCount="213">
  <si>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</si>
  <si>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</si>
  <si>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</si>
  <si>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</si>
  <si>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</si>
  <si>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</si>
  <si>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</si>
  <si>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</si>
  <si>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</si>
  <si>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</si>
  <si>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</si>
  <si>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</si>
  <si>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</si>
  <si>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</si>
  <si>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</si>
  <si>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</si>
  <si>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</si>
  <si>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</si>
  <si>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</si>
  <si>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</si>
  <si>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</si>
  <si>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</si>
  <si>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</si>
  <si>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</si>
  <si>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</si>
  <si>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</si>
  <si>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</si>
  <si>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</si>
  <si>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</si>
  <si>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</si>
  <si>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</si>
  <si>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</si>
  <si>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</si>
  <si>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</si>
  <si>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</si>
  <si>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</si>
  <si>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</si>
  <si>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</si>
  <si>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</si>
  <si>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</si>
  <si>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</si>
  <si>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</si>
  <si>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</si>
  <si>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</si>
  <si>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</si>
  <si>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</si>
  <si>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</si>
  <si>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</si>
  <si>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</si>
  <si>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</si>
  <si>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</si>
  <si>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</si>
  <si>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</si>
  <si>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</si>
  <si>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</si>
  <si>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</si>
  <si>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</si>
  <si>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</si>
  <si>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</si>
  <si>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</si>
  <si>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</si>
  <si>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</si>
  <si>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</si>
  <si>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</si>
  <si>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</si>
  <si>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</si>
  <si>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</si>
  <si>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</si>
  <si>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</si>
  <si>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</si>
  <si>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</si>
  <si>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</si>
  <si>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</si>
  <si>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</si>
  <si>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</si>
  <si>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</si>
  <si>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</si>
  <si>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</si>
  <si>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</si>
  <si>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</si>
  <si>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</si>
  <si>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</si>
  <si>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</si>
  <si>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</si>
  <si>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</si>
  <si>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</si>
  <si>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</si>
  <si>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</si>
  <si>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</si>
  <si>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</si>
  <si>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</si>
  <si>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</si>
  <si>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</si>
  <si>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</si>
  <si>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</si>
  <si>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</si>
  <si>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</si>
  <si>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</si>
  <si>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</si>
  <si>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</si>
  <si>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</si>
  <si>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</si>
  <si>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</si>
  <si>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</si>
  <si>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</si>
  <si>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</si>
  <si>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</si>
  <si>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</si>
  <si>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</si>
  <si>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</si>
  <si>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</si>
  <si>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</si>
  <si>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</si>
  <si>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</si>
  <si>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</si>
  <si>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</si>
  <si>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</si>
  <si>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</si>
  <si>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</si>
  <si>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</si>
  <si>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</si>
  <si>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</si>
  <si>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</si>
  <si>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</si>
  <si>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</si>
  <si>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</si>
  <si>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</si>
  <si>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</si>
  <si>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</si>
  <si>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</si>
  <si>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</si>
  <si>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</si>
  <si>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</si>
  <si>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</si>
  <si>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</si>
  <si>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</si>
  <si>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</si>
  <si>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</si>
  <si>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</si>
  <si>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</si>
  <si>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</si>
  <si>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</si>
  <si>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</si>
  <si>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</si>
  <si>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</si>
  <si>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</si>
  <si>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</si>
  <si>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</si>
  <si>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</si>
  <si>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</si>
  <si>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</si>
  <si>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</si>
  <si>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</si>
  <si>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</si>
  <si>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</si>
  <si>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</si>
  <si>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</si>
  <si>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</si>
  <si>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</si>
  <si>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</si>
  <si>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</si>
  <si>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</si>
  <si>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</si>
  <si>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</si>
  <si>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</si>
  <si>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</si>
  <si>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</si>
  <si>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</si>
  <si>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</si>
  <si>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</si>
  <si>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</si>
  <si>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</si>
  <si>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</si>
  <si>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</si>
  <si>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</si>
  <si>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</si>
  <si>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</si>
  <si>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</si>
  <si>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</si>
  <si>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</si>
  <si>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</si>
  <si>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</si>
  <si>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</si>
  <si>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</si>
  <si>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</si>
  <si>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</si>
  <si>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</si>
  <si>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</si>
  <si>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</si>
  <si>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</si>
  <si>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</si>
  <si>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</si>
  <si>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</si>
  <si>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</si>
  <si>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</si>
  <si>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</si>
  <si>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Balance General</t>
  </si>
  <si>
    <t>Balance en banco al 30/06/2022</t>
  </si>
  <si>
    <t>Balance en banco al 31/07/2022</t>
  </si>
  <si>
    <t>Balance en banco al 31/05/2022</t>
  </si>
  <si>
    <t>Balance en banco al 31/08/2022</t>
  </si>
  <si>
    <t>Balance en banco al 30/09/2022</t>
  </si>
  <si>
    <t>Balance en banco al 31/10/2022</t>
  </si>
  <si>
    <t>Balance en banco al 30/11/2022</t>
  </si>
  <si>
    <t>Balance en banco al 31/12/2022</t>
  </si>
  <si>
    <t>Al 30 de Septiembre  del 2022</t>
  </si>
  <si>
    <t>EFECTIVO EN CAJA Y BANCO</t>
  </si>
  <si>
    <t>AL 30 DE SEPTEIMBRE 2022</t>
  </si>
  <si>
    <t>CUENTA 210-1031650</t>
  </si>
  <si>
    <t>CUENTA 210-1052495</t>
  </si>
  <si>
    <t>FONDO GENERAL</t>
  </si>
  <si>
    <t>CAJA CHICA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</si>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</sst>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165" fontId="13" fillId="0" borderId="0" xfId="9" applyFont="1"/>
    <xf numFmtId="17" fontId="13" fillId="0" borderId="0" xfId="0" applyNumberFormat="1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718039</xdr:colOff>
      <xdr:row>2</xdr:row>
      <xdr:rowOff>5312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4981" cy="32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130" zoomScaleNormal="130" workbookViewId="0">
      <selection activeCell="D55" sqref="D55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3.5703125" style="1" hidden="1" customWidth="1"/>
    <col min="6" max="6" width="3.85546875" style="1" hidden="1" customWidth="1"/>
    <col min="7" max="7" width="9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6" t="s">
        <v>196</v>
      </c>
      <c r="B1" s="166"/>
      <c r="C1" s="166"/>
      <c r="D1" s="166"/>
      <c r="E1" s="166"/>
      <c r="F1" s="166"/>
    </row>
    <row r="2" spans="1:13" ht="12" customHeight="1" x14ac:dyDescent="0.25">
      <c r="A2" s="166" t="s">
        <v>205</v>
      </c>
      <c r="B2" s="166"/>
      <c r="C2" s="166"/>
      <c r="D2" s="166"/>
      <c r="E2" s="166"/>
      <c r="F2" s="166"/>
    </row>
    <row r="3" spans="1:13" ht="12.75" customHeight="1" thickBot="1" x14ac:dyDescent="0.3">
      <c r="A3" s="166" t="s">
        <v>0</v>
      </c>
      <c r="B3" s="166"/>
      <c r="C3" s="166"/>
      <c r="D3" s="166"/>
      <c r="E3" s="166"/>
      <c r="F3" s="166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2485288.2999999998</v>
      </c>
      <c r="E6" s="111"/>
      <c r="F6" s="133">
        <v>6231128</v>
      </c>
      <c r="I6" s="7">
        <f>+D6+F6</f>
        <v>8716416.3000000007</v>
      </c>
      <c r="K6" s="10"/>
    </row>
    <row r="7" spans="1:13" customFormat="1" x14ac:dyDescent="0.25">
      <c r="A7" s="135"/>
      <c r="B7" s="118" t="s">
        <v>167</v>
      </c>
      <c r="C7" s="112"/>
      <c r="D7" s="136">
        <v>157874026.91</v>
      </c>
      <c r="E7" s="111"/>
      <c r="F7" s="136">
        <v>325292461</v>
      </c>
      <c r="G7" s="2"/>
      <c r="H7" s="2"/>
      <c r="I7" s="6">
        <f t="shared" ref="I7:I20" si="0">+D7+F7</f>
        <v>483166487.90999997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12253548.800000001</v>
      </c>
      <c r="E8" s="111"/>
      <c r="F8" s="136">
        <v>7382657</v>
      </c>
      <c r="I8" s="7">
        <f t="shared" si="0"/>
        <v>19636205.800000001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173095212.17000002</v>
      </c>
      <c r="E11" s="148"/>
      <c r="F11" s="139">
        <f>SUM(F5:F10)</f>
        <v>339413246</v>
      </c>
      <c r="I11" s="7">
        <f t="shared" si="0"/>
        <v>512508458.17000002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293194621.39999998</v>
      </c>
      <c r="E14" s="111"/>
      <c r="F14" s="136">
        <v>132185326</v>
      </c>
      <c r="G14" s="2"/>
      <c r="H14" s="2"/>
      <c r="I14" s="6">
        <f t="shared" si="0"/>
        <v>425379947.39999998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v>711613545.38999999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1005647435.91</v>
      </c>
      <c r="E18" s="148"/>
      <c r="F18" s="139">
        <f>SUM(F14:F17)</f>
        <v>716980582</v>
      </c>
      <c r="I18" s="7">
        <f t="shared" si="0"/>
        <v>1722628017.9099998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1178742648.0799999</v>
      </c>
      <c r="E20" s="148"/>
      <c r="F20" s="141">
        <f>SUM(F18,F11)</f>
        <v>1056393828</v>
      </c>
      <c r="I20" s="7">
        <f t="shared" si="0"/>
        <v>2235136476.0799999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25850271.949999999</v>
      </c>
      <c r="E24" s="111"/>
      <c r="F24" s="136">
        <v>9314819</v>
      </c>
      <c r="I24" s="7">
        <f t="shared" ref="I24:I29" si="1">+D24+F24</f>
        <v>35165090.950000003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28108039.949999999</v>
      </c>
      <c r="E27" s="148"/>
      <c r="F27" s="141">
        <f>SUM(F24:F26)</f>
        <v>15680393</v>
      </c>
      <c r="I27" s="7">
        <f t="shared" si="1"/>
        <v>43788432.950000003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2">
        <v>864980801.73000002</v>
      </c>
      <c r="E30" s="148"/>
      <c r="F30" s="136">
        <v>598406614</v>
      </c>
      <c r="G30" s="2"/>
      <c r="H30" s="2"/>
      <c r="I30" s="6">
        <f t="shared" ref="I30:I32" si="2">+D30+F30</f>
        <v>1463387415.73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893088841.68000007</v>
      </c>
      <c r="E32" s="148"/>
      <c r="F32" s="141">
        <f>SUM(F27,F31)</f>
        <v>614087007</v>
      </c>
      <c r="I32" s="7">
        <f t="shared" si="2"/>
        <v>1507175848.6800001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285653806.39999986</v>
      </c>
      <c r="E34" s="148"/>
      <c r="F34" s="136">
        <v>438546925</v>
      </c>
      <c r="G34" s="2"/>
      <c r="H34" s="2"/>
      <c r="I34" s="6">
        <f t="shared" ref="I34:I35" si="3">+D34+F34</f>
        <v>724200731.39999986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285653806.39999986</v>
      </c>
      <c r="E35" s="148"/>
      <c r="F35" s="141">
        <f>SUM(F33:F34)</f>
        <v>438546925</v>
      </c>
      <c r="I35" s="7">
        <f t="shared" si="3"/>
        <v>724200731.39999986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1178742648.0799999</v>
      </c>
      <c r="E37" s="150"/>
      <c r="F37" s="141">
        <f>+F32+F35</f>
        <v>1052633932</v>
      </c>
    </row>
    <row r="39" spans="1:13" ht="8.25" customHeight="1" x14ac:dyDescent="0.25">
      <c r="A39" s="165"/>
      <c r="B39" s="165"/>
      <c r="C39" s="165"/>
      <c r="D39" s="165"/>
      <c r="E39" s="165"/>
      <c r="F39" s="165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9"/>
      <c r="C42" s="159"/>
      <c r="D42" s="124"/>
      <c r="E42" s="126"/>
      <c r="F42" s="124"/>
      <c r="G42" s="124"/>
      <c r="H42" s="124"/>
    </row>
    <row r="43" spans="1:13" x14ac:dyDescent="0.25">
      <c r="A43" s="124" t="s">
        <v>195</v>
      </c>
      <c r="B43" s="124"/>
      <c r="C43" s="124"/>
      <c r="D43" s="126"/>
      <c r="E43" s="160"/>
      <c r="F43" s="160"/>
      <c r="G43" s="160"/>
      <c r="H43" s="160"/>
    </row>
    <row r="44" spans="1:13" x14ac:dyDescent="0.25">
      <c r="A44" s="160"/>
      <c r="B44" s="160"/>
      <c r="C44" s="160"/>
      <c r="D44" s="160"/>
      <c r="E44" s="160"/>
      <c r="F44" s="161"/>
      <c r="G44" s="160"/>
      <c r="H44" s="160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1" right="1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G9" sqref="G9"/>
    </sheetView>
  </sheetViews>
  <sheetFormatPr baseColWidth="10" defaultRowHeight="15" x14ac:dyDescent="0.25"/>
  <cols>
    <col min="1" max="1" width="16.7109375" customWidth="1"/>
    <col min="4" max="4" width="13.140625" style="65" bestFit="1" customWidth="1"/>
  </cols>
  <sheetData>
    <row r="3" spans="1:4" x14ac:dyDescent="0.25">
      <c r="A3" s="62" t="s">
        <v>206</v>
      </c>
      <c r="B3" s="163"/>
    </row>
    <row r="4" spans="1:4" x14ac:dyDescent="0.25">
      <c r="A4" s="164" t="s">
        <v>207</v>
      </c>
      <c r="B4" s="163"/>
    </row>
    <row r="6" spans="1:4" x14ac:dyDescent="0.25">
      <c r="A6" t="s">
        <v>210</v>
      </c>
      <c r="B6" t="s">
        <v>208</v>
      </c>
      <c r="D6" s="65">
        <v>1888960.15</v>
      </c>
    </row>
    <row r="7" spans="1:4" x14ac:dyDescent="0.25">
      <c r="A7" t="s">
        <v>187</v>
      </c>
      <c r="B7" t="s">
        <v>209</v>
      </c>
      <c r="D7" s="65">
        <v>366328.15</v>
      </c>
    </row>
    <row r="8" spans="1:4" x14ac:dyDescent="0.25">
      <c r="A8" t="s">
        <v>185</v>
      </c>
      <c r="D8" s="65">
        <v>200000</v>
      </c>
    </row>
    <row r="9" spans="1:4" x14ac:dyDescent="0.25">
      <c r="A9" t="s">
        <v>211</v>
      </c>
      <c r="D9" s="83">
        <v>30000</v>
      </c>
    </row>
    <row r="10" spans="1:4" ht="15.75" thickBot="1" x14ac:dyDescent="0.3">
      <c r="A10" t="s">
        <v>212</v>
      </c>
      <c r="D10" s="102">
        <f>SUM(D6:D9)</f>
        <v>2485288.2999999998</v>
      </c>
    </row>
    <row r="11" spans="1: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H20" sqref="H20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A19" t="s">
        <v>199</v>
      </c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A20" t="s">
        <v>197</v>
      </c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A21" t="s">
        <v>198</v>
      </c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A22" t="s">
        <v>200</v>
      </c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A23" t="s">
        <v>201</v>
      </c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A24" t="s">
        <v>202</v>
      </c>
      <c r="B24" s="65"/>
      <c r="C24" s="65"/>
      <c r="D24" s="65"/>
      <c r="E24" s="65"/>
      <c r="F24" s="65"/>
    </row>
    <row r="25" spans="1:8" x14ac:dyDescent="0.25">
      <c r="A25" t="s">
        <v>203</v>
      </c>
      <c r="B25" s="65"/>
      <c r="C25" s="65"/>
      <c r="D25" s="65"/>
      <c r="E25" s="65"/>
      <c r="F25" s="65"/>
    </row>
    <row r="26" spans="1:8" x14ac:dyDescent="0.25">
      <c r="A26" t="s">
        <v>204</v>
      </c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7" t="e">
        <f>+'ESF - Situación Financiera'!#REF!</f>
        <v>#REF!</v>
      </c>
      <c r="B1" s="168"/>
      <c r="C1" s="168"/>
      <c r="D1" s="168"/>
      <c r="E1" s="169"/>
      <c r="F1" s="118"/>
    </row>
    <row r="2" spans="1:11" ht="15.75" x14ac:dyDescent="0.25">
      <c r="A2" s="170" t="s">
        <v>151</v>
      </c>
      <c r="B2" s="171"/>
      <c r="C2" s="171"/>
      <c r="D2" s="171"/>
      <c r="E2" s="172"/>
      <c r="F2" s="118"/>
    </row>
    <row r="3" spans="1:11" ht="15.75" x14ac:dyDescent="0.25">
      <c r="A3" s="170" t="s">
        <v>150</v>
      </c>
      <c r="B3" s="171"/>
      <c r="C3" s="171"/>
      <c r="D3" s="171"/>
      <c r="E3" s="172"/>
      <c r="F3" s="118"/>
    </row>
    <row r="4" spans="1:11" ht="15.75" x14ac:dyDescent="0.25">
      <c r="A4" s="170" t="s">
        <v>0</v>
      </c>
      <c r="B4" s="171"/>
      <c r="C4" s="171"/>
      <c r="D4" s="171"/>
      <c r="E4" s="172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3">
        <f>+'ESF - Situación Financiera'!A39</f>
        <v>0</v>
      </c>
      <c r="B30" s="174"/>
      <c r="C30" s="174"/>
      <c r="D30" s="174"/>
      <c r="E30" s="174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7" t="e">
        <f>+'ESF - Situación Financiera'!#REF!</f>
        <v>#REF!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75"/>
    </row>
    <row r="3" spans="1:15" ht="15.75" x14ac:dyDescent="0.25">
      <c r="B3" s="170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6"/>
    </row>
    <row r="4" spans="1:15" ht="15.75" x14ac:dyDescent="0.25">
      <c r="B4" s="170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6"/>
    </row>
    <row r="5" spans="1:15" ht="15.75" x14ac:dyDescent="0.25">
      <c r="B5" s="170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6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7" t="s">
        <v>127</v>
      </c>
      <c r="B1" s="168"/>
      <c r="C1" s="168"/>
      <c r="D1" s="168"/>
      <c r="E1" s="168"/>
      <c r="F1" s="175"/>
    </row>
    <row r="2" spans="1:12" ht="15.75" x14ac:dyDescent="0.25">
      <c r="A2" s="170" t="s">
        <v>19</v>
      </c>
      <c r="B2" s="171"/>
      <c r="C2" s="171"/>
      <c r="D2" s="171"/>
      <c r="E2" s="171"/>
      <c r="F2" s="176"/>
    </row>
    <row r="3" spans="1:12" ht="15.75" x14ac:dyDescent="0.25">
      <c r="A3" s="170" t="str">
        <f>+' ERF-Rendimiento Financiero'!A3</f>
        <v xml:space="preserve">Del ejercicio terminado al 31 de diciembre del 2018 </v>
      </c>
      <c r="B3" s="171"/>
      <c r="C3" s="171"/>
      <c r="D3" s="171"/>
      <c r="E3" s="171"/>
      <c r="F3" s="176"/>
    </row>
    <row r="4" spans="1:12" ht="15.75" x14ac:dyDescent="0.25">
      <c r="A4" s="170" t="s">
        <v>0</v>
      </c>
      <c r="B4" s="171"/>
      <c r="C4" s="171"/>
      <c r="D4" s="171"/>
      <c r="E4" s="171"/>
      <c r="F4" s="176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2022-10-18T14:06:17Z</cp:lastPrinted>
  <dcterms:created xsi:type="dcterms:W3CDTF">2018-05-02T13:48:18Z</dcterms:created>
  <dcterms:modified xsi:type="dcterms:W3CDTF">2022-10-18T14:14:08Z</dcterms:modified>
</cp:coreProperties>
</file>