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NOVIEMBRE 2022\"/>
    </mc:Choice>
  </mc:AlternateContent>
  <bookViews>
    <workbookView xWindow="0" yWindow="0" windowWidth="19200" windowHeight="11505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" l="1"/>
  <c r="D33" i="1"/>
  <c r="D21" i="1"/>
  <c r="D17" i="30" l="1"/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2" i="1"/>
  <c r="G144" i="28"/>
  <c r="G137" i="28" l="1"/>
  <c r="G123" i="28" l="1"/>
  <c r="G114" i="28"/>
  <c r="G101" i="28"/>
  <c r="G91" i="28"/>
  <c r="F16" i="1"/>
  <c r="G79" i="28"/>
  <c r="G46" i="28"/>
  <c r="M8" i="8" l="1"/>
  <c r="D19" i="1"/>
  <c r="A30" i="7" l="1"/>
  <c r="C23" i="8"/>
  <c r="A30" i="6"/>
  <c r="I30" i="1" l="1"/>
  <c r="B2" i="8" l="1"/>
  <c r="A1" i="6"/>
  <c r="H26" i="6" l="1"/>
  <c r="H25" i="6"/>
  <c r="H24" i="6"/>
  <c r="D23" i="7" l="1"/>
  <c r="I32" i="1" l="1"/>
  <c r="I31" i="1"/>
  <c r="I26" i="1"/>
  <c r="I18" i="1"/>
  <c r="H9" i="6" l="1"/>
  <c r="I17" i="1"/>
  <c r="I15" i="1"/>
  <c r="I27" i="1"/>
  <c r="I8" i="1"/>
  <c r="I25" i="1"/>
  <c r="H17" i="6"/>
  <c r="H14" i="6"/>
  <c r="I11" i="1"/>
  <c r="I7" i="1"/>
  <c r="I10" i="1"/>
  <c r="H8" i="6"/>
  <c r="H16" i="6"/>
  <c r="H10" i="6"/>
  <c r="H19" i="6"/>
  <c r="H15" i="6"/>
  <c r="H18" i="6"/>
  <c r="I9" i="1"/>
  <c r="F19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8" i="1"/>
  <c r="F33" i="1" s="1"/>
  <c r="D28" i="1"/>
  <c r="F12" i="1"/>
  <c r="D22" i="6" l="1"/>
  <c r="F21" i="1"/>
  <c r="H20" i="6"/>
  <c r="I28" i="1"/>
  <c r="H11" i="6"/>
  <c r="H27" i="6"/>
  <c r="D12" i="1"/>
  <c r="I16" i="1"/>
  <c r="I12" i="1" l="1"/>
  <c r="D35" i="1"/>
  <c r="D36" i="1" s="1"/>
  <c r="K13" i="8"/>
  <c r="K19" i="8"/>
  <c r="M19" i="8" s="1"/>
  <c r="I33" i="1"/>
  <c r="H22" i="6"/>
  <c r="K20" i="8" l="1"/>
  <c r="M12" i="8"/>
  <c r="M13" i="8" s="1"/>
  <c r="M20" i="8" s="1"/>
  <c r="F36" i="1"/>
  <c r="F38" i="1" s="1"/>
  <c r="I19" i="1"/>
  <c r="D19" i="7"/>
  <c r="I35" i="1" l="1"/>
  <c r="D25" i="7"/>
  <c r="I21" i="1"/>
  <c r="I36" i="1" l="1"/>
  <c r="D27" i="7"/>
</calcChain>
</file>

<file path=xl/sharedStrings.xml><?xml version="1.0" encoding="utf-8"?>
<sst xmlns="http://schemas.openxmlformats.org/spreadsheetml/2006/main" count="259" uniqueCount="213">
  <si>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</si>
  <si>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</si>
  <si>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</si>
  <si>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</si>
  <si>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</si>
  <si>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</si>
  <si>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</si>
  <si>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</si>
  <si>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</si>
  <si>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</si>
  <si>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</si>
  <si>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</si>
  <si>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</si>
  <si>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</si>
  <si>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</si>
  <si>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</si>
  <si>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</si>
  <si>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</si>
  <si>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</si>
  <si>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</si>
  <si>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</si>
  <si>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</si>
  <si>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</si>
  <si>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</si>
  <si>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</si>
  <si>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</si>
  <si>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</si>
  <si>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</si>
  <si>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</si>
  <si>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</si>
  <si>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</si>
  <si>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</si>
  <si>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</si>
  <si>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</si>
  <si>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</si>
  <si>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</si>
  <si>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</si>
  <si>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</si>
  <si>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</si>
  <si>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</si>
  <si>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</si>
  <si>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</si>
  <si>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</si>
  <si>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</si>
  <si>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</si>
  <si>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</si>
  <si>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</si>
  <si>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</si>
  <si>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</si>
  <si>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</si>
  <si>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</si>
  <si>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</si>
  <si>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</si>
  <si>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</si>
  <si>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</si>
  <si>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</si>
  <si>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</si>
  <si>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</si>
  <si>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</si>
  <si>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</si>
  <si>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</si>
  <si>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</si>
  <si>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</si>
  <si>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</si>
  <si>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</si>
  <si>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</si>
  <si>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</si>
  <si>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</si>
  <si>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</si>
  <si>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</si>
  <si>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</si>
  <si>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</si>
  <si>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</si>
  <si>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</si>
  <si>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</si>
  <si>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</si>
  <si>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</si>
  <si>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</si>
  <si>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</si>
  <si>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</si>
  <si>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</si>
  <si>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</si>
  <si>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</si>
  <si>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</si>
  <si>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</si>
  <si>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</si>
  <si>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</si>
  <si>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</si>
  <si>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</si>
  <si>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</si>
  <si>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</si>
  <si>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</si>
  <si>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</si>
  <si>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</si>
  <si>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</si>
  <si>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</si>
  <si>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</si>
  <si>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</si>
  <si>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</si>
  <si>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</si>
  <si>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</si>
  <si>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</si>
  <si>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</si>
  <si>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</si>
  <si>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</si>
  <si>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</si>
  <si>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</si>
  <si>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</si>
  <si>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</si>
  <si>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</si>
  <si>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</si>
  <si>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</si>
  <si>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</si>
  <si>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</si>
  <si>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</si>
  <si>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</si>
  <si>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</si>
  <si>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</si>
  <si>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</si>
  <si>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</si>
  <si>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</si>
  <si>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</si>
  <si>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</si>
  <si>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</si>
  <si>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</si>
  <si>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</si>
  <si>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</si>
  <si>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</si>
  <si>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</si>
  <si>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</si>
  <si>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</si>
  <si>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</si>
  <si>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</si>
  <si>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</si>
  <si>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</si>
  <si>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</si>
  <si>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</si>
  <si>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</si>
  <si>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</si>
  <si>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</si>
  <si>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</si>
  <si>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</si>
  <si>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</si>
  <si>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</si>
  <si>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</si>
  <si>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</si>
  <si>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</si>
  <si>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</si>
  <si>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</si>
  <si>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</si>
  <si>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</si>
  <si>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</si>
  <si>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</si>
  <si>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</si>
  <si>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</si>
  <si>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</si>
  <si>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</si>
  <si>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</si>
  <si>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</si>
  <si>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</si>
  <si>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</si>
  <si>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</si>
  <si>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</si>
  <si>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</si>
  <si>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</si>
  <si>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</si>
  <si>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</si>
  <si>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</si>
  <si>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</si>
  <si>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</si>
  <si>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</si>
  <si>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</si>
  <si>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</si>
  <si>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</si>
  <si>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</si>
  <si>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</si>
  <si>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</si>
  <si>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</si>
  <si>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</si>
  <si>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</si>
  <si>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</si>
  <si>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</si>
  <si>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</si>
  <si>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</si>
  <si>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</si>
  <si>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</si>
  <si>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</si>
  <si>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</si>
  <si>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</si>
  <si>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</si>
  <si>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</si>
  <si>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</si>
  <si>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</si>
  <si>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</si>
  <si>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</si>
  <si>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</si>
  <si>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Balance General</t>
  </si>
  <si>
    <t>Balance en banco al 30/06/2022</t>
  </si>
  <si>
    <t>Balance en banco al 31/07/2022</t>
  </si>
  <si>
    <t>Balance en banco al 31/05/2022</t>
  </si>
  <si>
    <t>Balance en banco al 31/08/2022</t>
  </si>
  <si>
    <t>Balance en banco al 30/09/2022</t>
  </si>
  <si>
    <t>Balance en banco al 31/10/2022</t>
  </si>
  <si>
    <t>Balance en banco al 30/11/2022</t>
  </si>
  <si>
    <t>Balance en banco al 31/12/2022</t>
  </si>
  <si>
    <t>EFECTIVO EN CAJA Y BANCO</t>
  </si>
  <si>
    <t>CUENTA 210-1031650</t>
  </si>
  <si>
    <t>CUENTA 210-1052495</t>
  </si>
  <si>
    <t>FONDO GENERAL</t>
  </si>
  <si>
    <t>CAJA CHICA</t>
  </si>
  <si>
    <t xml:space="preserve">TOTAL </t>
  </si>
  <si>
    <t>Al 30 de Noviembre  del 2022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</si>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</sst>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165" fontId="13" fillId="0" borderId="0" xfId="9" applyFont="1"/>
    <xf numFmtId="17" fontId="13" fillId="0" borderId="0" xfId="0" applyNumberFormat="1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73269</xdr:rowOff>
    </xdr:from>
    <xdr:to>
      <xdr:col>1</xdr:col>
      <xdr:colOff>831938</xdr:colOff>
      <xdr:row>2</xdr:row>
      <xdr:rowOff>65942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69"/>
          <a:ext cx="1278880" cy="351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25" zoomScale="130" zoomScaleNormal="130" workbookViewId="0">
      <selection activeCell="D49" sqref="A1:F49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5.75" x14ac:dyDescent="0.25">
      <c r="A1" s="166"/>
      <c r="B1" s="166"/>
      <c r="C1" s="166"/>
      <c r="D1" s="166"/>
      <c r="E1" s="166"/>
      <c r="F1" s="166"/>
    </row>
    <row r="2" spans="1:13" ht="12.75" customHeight="1" x14ac:dyDescent="0.25">
      <c r="A2" s="166" t="s">
        <v>196</v>
      </c>
      <c r="B2" s="166"/>
      <c r="C2" s="166"/>
      <c r="D2" s="166"/>
      <c r="E2" s="166"/>
      <c r="F2" s="166"/>
    </row>
    <row r="3" spans="1:13" ht="12" customHeight="1" x14ac:dyDescent="0.25">
      <c r="A3" s="166" t="s">
        <v>211</v>
      </c>
      <c r="B3" s="166"/>
      <c r="C3" s="166"/>
      <c r="D3" s="166"/>
      <c r="E3" s="166"/>
      <c r="F3" s="166"/>
    </row>
    <row r="4" spans="1:13" ht="12.75" customHeight="1" thickBot="1" x14ac:dyDescent="0.3">
      <c r="A4" s="166" t="s">
        <v>0</v>
      </c>
      <c r="B4" s="166"/>
      <c r="C4" s="166"/>
      <c r="D4" s="166"/>
      <c r="E4" s="166"/>
      <c r="F4" s="166"/>
    </row>
    <row r="5" spans="1:13" ht="11.25" customHeight="1" x14ac:dyDescent="0.25">
      <c r="A5" s="129" t="s">
        <v>1</v>
      </c>
      <c r="B5" s="130"/>
      <c r="C5" s="146"/>
      <c r="D5" s="131"/>
      <c r="E5" s="147"/>
      <c r="F5" s="132"/>
    </row>
    <row r="6" spans="1:13" ht="9" customHeight="1" x14ac:dyDescent="0.25">
      <c r="A6" s="129" t="s">
        <v>2</v>
      </c>
      <c r="C6" s="112"/>
      <c r="D6" s="132"/>
      <c r="E6" s="111"/>
      <c r="F6" s="132"/>
    </row>
    <row r="7" spans="1:13" x14ac:dyDescent="0.25">
      <c r="A7" s="118"/>
      <c r="B7" s="118" t="s">
        <v>166</v>
      </c>
      <c r="C7" s="112"/>
      <c r="D7" s="133">
        <v>10141143.82</v>
      </c>
      <c r="E7" s="111"/>
      <c r="F7" s="133">
        <v>6231128</v>
      </c>
      <c r="I7" s="7">
        <f>+D7+F7</f>
        <v>16372271.82</v>
      </c>
      <c r="K7" s="10"/>
    </row>
    <row r="8" spans="1:13" customFormat="1" x14ac:dyDescent="0.25">
      <c r="A8" s="135"/>
      <c r="B8" s="118" t="s">
        <v>167</v>
      </c>
      <c r="C8" s="112"/>
      <c r="D8" s="136">
        <v>164805291.55000001</v>
      </c>
      <c r="E8" s="111"/>
      <c r="F8" s="136">
        <v>325292461</v>
      </c>
      <c r="G8" s="2"/>
      <c r="H8" s="2"/>
      <c r="I8" s="6">
        <f t="shared" ref="I8:I21" si="0">+D8+F8</f>
        <v>490097752.55000001</v>
      </c>
      <c r="J8" s="2"/>
      <c r="K8" s="4"/>
      <c r="L8" s="2"/>
      <c r="M8" s="2"/>
    </row>
    <row r="9" spans="1:13" x14ac:dyDescent="0.25">
      <c r="A9" s="118"/>
      <c r="B9" s="118" t="s">
        <v>168</v>
      </c>
      <c r="C9" s="112"/>
      <c r="D9" s="136">
        <v>17289263575</v>
      </c>
      <c r="E9" s="111"/>
      <c r="F9" s="136">
        <v>7382657</v>
      </c>
      <c r="I9" s="7">
        <f t="shared" si="0"/>
        <v>17296646232</v>
      </c>
      <c r="K9" s="10"/>
    </row>
    <row r="10" spans="1:13" customFormat="1" x14ac:dyDescent="0.25">
      <c r="A10" s="135"/>
      <c r="B10" s="137" t="s">
        <v>169</v>
      </c>
      <c r="C10" s="112"/>
      <c r="D10" s="138">
        <v>209467</v>
      </c>
      <c r="E10" s="111"/>
      <c r="F10" s="136">
        <v>275987</v>
      </c>
      <c r="G10" s="5"/>
      <c r="H10" s="2"/>
      <c r="I10" s="6">
        <f t="shared" si="0"/>
        <v>485454</v>
      </c>
      <c r="J10" s="2"/>
      <c r="K10" s="4"/>
      <c r="L10" s="2"/>
      <c r="M10" s="2"/>
    </row>
    <row r="11" spans="1:13" customFormat="1" x14ac:dyDescent="0.25">
      <c r="A11" s="135"/>
      <c r="B11" s="118" t="s">
        <v>170</v>
      </c>
      <c r="C11" s="151"/>
      <c r="D11" s="155">
        <v>272881.15999999997</v>
      </c>
      <c r="E11" s="148"/>
      <c r="F11" s="136">
        <v>231013</v>
      </c>
      <c r="G11" s="2"/>
      <c r="H11" s="2"/>
      <c r="I11" s="6">
        <f t="shared" si="0"/>
        <v>503894.16</v>
      </c>
      <c r="J11" s="2"/>
      <c r="K11" s="4"/>
      <c r="L11" s="2"/>
      <c r="M11" s="2"/>
    </row>
    <row r="12" spans="1:13" ht="12.75" customHeight="1" thickBot="1" x14ac:dyDescent="0.3">
      <c r="A12" s="129" t="s">
        <v>3</v>
      </c>
      <c r="B12" s="118"/>
      <c r="C12" s="151"/>
      <c r="D12" s="152">
        <f>SUM(D6:D11)</f>
        <v>17464692358.529999</v>
      </c>
      <c r="E12" s="148"/>
      <c r="F12" s="139">
        <f>SUM(F6:F11)</f>
        <v>339413246</v>
      </c>
      <c r="I12" s="7">
        <f t="shared" si="0"/>
        <v>17804105604.529999</v>
      </c>
      <c r="K12" s="10"/>
    </row>
    <row r="13" spans="1:13" ht="12" customHeight="1" x14ac:dyDescent="0.25">
      <c r="A13" s="129"/>
      <c r="B13" s="118"/>
      <c r="C13" s="112"/>
      <c r="D13" s="139"/>
      <c r="E13" s="111"/>
      <c r="F13" s="139"/>
      <c r="I13" s="7"/>
      <c r="K13" s="10"/>
    </row>
    <row r="14" spans="1:13" ht="13.5" customHeight="1" x14ac:dyDescent="0.25">
      <c r="A14" s="129" t="s">
        <v>4</v>
      </c>
      <c r="B14" s="118"/>
      <c r="C14" s="112"/>
      <c r="D14" s="133"/>
      <c r="E14" s="111"/>
      <c r="F14" s="133"/>
      <c r="K14" s="10"/>
    </row>
    <row r="15" spans="1:13" customFormat="1" x14ac:dyDescent="0.25">
      <c r="A15" s="135"/>
      <c r="B15" s="118" t="s">
        <v>171</v>
      </c>
      <c r="C15" s="112"/>
      <c r="D15" s="6">
        <v>306066970.01999998</v>
      </c>
      <c r="E15" s="111"/>
      <c r="F15" s="136">
        <v>132185326</v>
      </c>
      <c r="G15" s="2"/>
      <c r="H15" s="2"/>
      <c r="I15" s="6">
        <f t="shared" si="0"/>
        <v>438252296.01999998</v>
      </c>
      <c r="J15" s="2"/>
      <c r="K15" s="4"/>
      <c r="L15" s="2"/>
      <c r="M15" s="2"/>
    </row>
    <row r="16" spans="1:13" x14ac:dyDescent="0.25">
      <c r="A16" s="118"/>
      <c r="B16" s="118" t="s">
        <v>172</v>
      </c>
      <c r="C16" s="112"/>
      <c r="D16" s="136">
        <v>711636346.10000002</v>
      </c>
      <c r="E16" s="111"/>
      <c r="F16" s="136">
        <f>483188830+99508662</f>
        <v>582697492</v>
      </c>
      <c r="H16" s="136"/>
      <c r="I16" s="7">
        <f>+H16+F16</f>
        <v>582697492</v>
      </c>
      <c r="K16" s="10"/>
    </row>
    <row r="17" spans="1:13" x14ac:dyDescent="0.25">
      <c r="A17" s="118"/>
      <c r="B17" s="137" t="s">
        <v>173</v>
      </c>
      <c r="C17" s="112"/>
      <c r="D17" s="136">
        <v>594000</v>
      </c>
      <c r="E17" s="111"/>
      <c r="F17" s="136">
        <v>596786</v>
      </c>
      <c r="H17" s="11"/>
      <c r="I17" s="7">
        <f t="shared" si="0"/>
        <v>1190786</v>
      </c>
      <c r="K17" s="10"/>
    </row>
    <row r="18" spans="1:13" customFormat="1" x14ac:dyDescent="0.25">
      <c r="A18" s="135"/>
      <c r="B18" s="140" t="s">
        <v>174</v>
      </c>
      <c r="C18" s="151"/>
      <c r="D18" s="156">
        <v>245269.12</v>
      </c>
      <c r="E18" s="148"/>
      <c r="F18" s="133">
        <v>1500978</v>
      </c>
      <c r="G18" s="5"/>
      <c r="H18" s="3"/>
      <c r="I18" s="6">
        <f t="shared" si="0"/>
        <v>1746247.12</v>
      </c>
      <c r="J18" s="3"/>
      <c r="K18" s="4"/>
      <c r="L18" s="2"/>
      <c r="M18" s="2"/>
    </row>
    <row r="19" spans="1:13" ht="15.75" thickBot="1" x14ac:dyDescent="0.3">
      <c r="A19" s="129" t="s">
        <v>5</v>
      </c>
      <c r="B19" s="118"/>
      <c r="C19" s="151"/>
      <c r="D19" s="152">
        <f>SUM(D15:D18)</f>
        <v>1018542585.24</v>
      </c>
      <c r="E19" s="148"/>
      <c r="F19" s="139">
        <f>SUM(F15:F18)</f>
        <v>716980582</v>
      </c>
      <c r="I19" s="7">
        <f t="shared" si="0"/>
        <v>1735523167.24</v>
      </c>
      <c r="K19" s="10"/>
    </row>
    <row r="20" spans="1:13" ht="12.75" customHeight="1" x14ac:dyDescent="0.25">
      <c r="A20" s="129"/>
      <c r="B20" s="118"/>
      <c r="C20" s="112"/>
      <c r="D20" s="141"/>
      <c r="E20" s="111"/>
      <c r="F20" s="139"/>
      <c r="I20" s="7"/>
      <c r="K20" s="10"/>
    </row>
    <row r="21" spans="1:13" ht="12" customHeight="1" thickBot="1" x14ac:dyDescent="0.3">
      <c r="A21" s="142" t="s">
        <v>6</v>
      </c>
      <c r="B21" s="137"/>
      <c r="C21" s="151"/>
      <c r="D21" s="154">
        <f>SUM(D19,D12)</f>
        <v>18483234943.77</v>
      </c>
      <c r="E21" s="148"/>
      <c r="F21" s="141">
        <f>SUM(F19,F12)</f>
        <v>1056393828</v>
      </c>
      <c r="I21" s="7">
        <f t="shared" si="0"/>
        <v>19539628771.77</v>
      </c>
      <c r="K21" s="10"/>
    </row>
    <row r="22" spans="1:13" ht="8.25" customHeight="1" thickTop="1" x14ac:dyDescent="0.25">
      <c r="A22" s="118"/>
      <c r="B22" s="118" t="s">
        <v>7</v>
      </c>
      <c r="C22" s="112"/>
      <c r="D22" s="133"/>
      <c r="E22" s="111"/>
      <c r="F22" s="133"/>
      <c r="K22" s="10"/>
    </row>
    <row r="23" spans="1:13" ht="11.25" customHeight="1" x14ac:dyDescent="0.25">
      <c r="A23" s="129" t="s">
        <v>8</v>
      </c>
      <c r="B23" s="118"/>
      <c r="C23" s="112"/>
      <c r="D23" s="133"/>
      <c r="E23" s="111"/>
      <c r="F23" s="133"/>
      <c r="K23" s="10"/>
    </row>
    <row r="24" spans="1:13" ht="12" customHeight="1" x14ac:dyDescent="0.25">
      <c r="A24" s="129" t="s">
        <v>9</v>
      </c>
      <c r="B24" s="118"/>
      <c r="C24" s="112"/>
      <c r="D24" s="134"/>
      <c r="E24" s="111"/>
      <c r="F24" s="134"/>
      <c r="K24" s="10"/>
    </row>
    <row r="25" spans="1:13" x14ac:dyDescent="0.25">
      <c r="A25" s="118"/>
      <c r="B25" s="118" t="s">
        <v>175</v>
      </c>
      <c r="C25" s="112"/>
      <c r="D25" s="136">
        <v>22499780.649999999</v>
      </c>
      <c r="E25" s="111"/>
      <c r="F25" s="136">
        <v>9314819</v>
      </c>
      <c r="I25" s="7">
        <f t="shared" ref="I25:I30" si="1">+D25+F25</f>
        <v>31814599.649999999</v>
      </c>
      <c r="K25" s="10"/>
    </row>
    <row r="26" spans="1:13" customFormat="1" x14ac:dyDescent="0.25">
      <c r="A26" s="135"/>
      <c r="B26" s="118" t="s">
        <v>176</v>
      </c>
      <c r="C26" s="112"/>
      <c r="D26" s="136">
        <v>0</v>
      </c>
      <c r="E26" s="111"/>
      <c r="F26" s="136">
        <v>4508833</v>
      </c>
      <c r="G26" s="2"/>
      <c r="H26" s="2"/>
      <c r="I26" s="6">
        <f t="shared" si="1"/>
        <v>4508833</v>
      </c>
      <c r="J26" s="2"/>
      <c r="K26" s="4"/>
      <c r="L26" s="2"/>
      <c r="M26" s="2"/>
    </row>
    <row r="27" spans="1:13" customFormat="1" x14ac:dyDescent="0.25">
      <c r="A27" s="135"/>
      <c r="B27" s="118" t="s">
        <v>177</v>
      </c>
      <c r="C27" s="151"/>
      <c r="D27" s="155">
        <v>2257768</v>
      </c>
      <c r="E27" s="148"/>
      <c r="F27" s="136">
        <v>1856741</v>
      </c>
      <c r="G27" s="2"/>
      <c r="H27" s="2"/>
      <c r="I27" s="6">
        <f t="shared" si="1"/>
        <v>4114509</v>
      </c>
      <c r="J27" s="2"/>
      <c r="K27" s="4"/>
      <c r="L27" s="2"/>
      <c r="M27" s="2"/>
    </row>
    <row r="28" spans="1:13" ht="12.75" customHeight="1" thickBot="1" x14ac:dyDescent="0.3">
      <c r="A28" s="129" t="s">
        <v>10</v>
      </c>
      <c r="B28" s="137"/>
      <c r="C28" s="151"/>
      <c r="D28" s="153">
        <f>SUM(D25:D27)</f>
        <v>24757548.649999999</v>
      </c>
      <c r="E28" s="148"/>
      <c r="F28" s="141">
        <f>SUM(F25:F27)</f>
        <v>15680393</v>
      </c>
      <c r="I28" s="7">
        <f t="shared" si="1"/>
        <v>40437941.649999999</v>
      </c>
      <c r="K28" s="10"/>
    </row>
    <row r="29" spans="1:13" ht="13.5" customHeight="1" x14ac:dyDescent="0.25">
      <c r="A29" s="129"/>
      <c r="B29" s="118"/>
      <c r="C29" s="112"/>
      <c r="D29" s="139"/>
      <c r="E29" s="111"/>
      <c r="F29" s="133"/>
      <c r="I29" s="7"/>
      <c r="K29" s="10"/>
    </row>
    <row r="30" spans="1:13" customFormat="1" ht="13.5" customHeight="1" x14ac:dyDescent="0.25">
      <c r="A30" s="144" t="s">
        <v>11</v>
      </c>
      <c r="B30" s="135"/>
      <c r="C30" s="112"/>
      <c r="D30" s="143"/>
      <c r="E30" s="111"/>
      <c r="F30" s="143"/>
      <c r="G30" s="2"/>
      <c r="H30" s="2"/>
      <c r="I30" s="6">
        <f t="shared" si="1"/>
        <v>0</v>
      </c>
      <c r="J30" s="2"/>
      <c r="K30" s="4"/>
      <c r="L30" s="2"/>
      <c r="M30" s="2"/>
    </row>
    <row r="31" spans="1:13" customFormat="1" x14ac:dyDescent="0.25">
      <c r="A31" s="135"/>
      <c r="B31" s="118" t="s">
        <v>178</v>
      </c>
      <c r="C31" s="151"/>
      <c r="D31" s="162">
        <v>879102259.92999995</v>
      </c>
      <c r="E31" s="148"/>
      <c r="F31" s="136">
        <v>598406614</v>
      </c>
      <c r="G31" s="2"/>
      <c r="H31" s="2"/>
      <c r="I31" s="6">
        <f t="shared" ref="I31:I33" si="2">+D31+F31</f>
        <v>1477508873.9299998</v>
      </c>
      <c r="J31" s="2"/>
      <c r="K31" s="4"/>
      <c r="L31" s="2"/>
      <c r="M31" s="2"/>
    </row>
    <row r="32" spans="1:13" customFormat="1" x14ac:dyDescent="0.25">
      <c r="A32" s="144" t="s">
        <v>12</v>
      </c>
      <c r="B32" s="135"/>
      <c r="C32" s="151"/>
      <c r="D32" s="143"/>
      <c r="E32" s="148"/>
      <c r="F32" s="139">
        <f>SUM(F31)</f>
        <v>598406614</v>
      </c>
      <c r="G32" s="2"/>
      <c r="H32" s="2"/>
      <c r="I32" s="6">
        <f t="shared" si="2"/>
        <v>598406614</v>
      </c>
      <c r="J32" s="2"/>
      <c r="K32" s="4"/>
      <c r="L32" s="2"/>
      <c r="M32" s="2"/>
    </row>
    <row r="33" spans="1:13" ht="12" customHeight="1" thickBot="1" x14ac:dyDescent="0.3">
      <c r="A33" s="142" t="s">
        <v>13</v>
      </c>
      <c r="B33" s="137"/>
      <c r="C33" s="151"/>
      <c r="D33" s="153">
        <f>SUM(D28,D31)</f>
        <v>903859808.57999992</v>
      </c>
      <c r="E33" s="148"/>
      <c r="F33" s="141">
        <f>SUM(F28,F32)</f>
        <v>614087007</v>
      </c>
      <c r="I33" s="7">
        <f t="shared" si="2"/>
        <v>1517946815.5799999</v>
      </c>
      <c r="K33" s="10"/>
    </row>
    <row r="34" spans="1:13" ht="13.5" customHeight="1" x14ac:dyDescent="0.25">
      <c r="A34" s="129" t="s">
        <v>124</v>
      </c>
      <c r="B34" s="118"/>
      <c r="C34" s="112"/>
      <c r="D34" s="133"/>
      <c r="E34" s="111"/>
      <c r="F34" s="133"/>
      <c r="K34" s="10"/>
    </row>
    <row r="35" spans="1:13" customFormat="1" x14ac:dyDescent="0.25">
      <c r="A35" s="144"/>
      <c r="B35" s="118" t="s">
        <v>144</v>
      </c>
      <c r="C35" s="151"/>
      <c r="D35" s="155">
        <f>D21-D33</f>
        <v>17579375135.190002</v>
      </c>
      <c r="E35" s="148"/>
      <c r="F35" s="136">
        <v>438546925</v>
      </c>
      <c r="G35" s="2"/>
      <c r="H35" s="2"/>
      <c r="I35" s="6">
        <f t="shared" ref="I35:I36" si="3">+D35+F35</f>
        <v>18017922060.190002</v>
      </c>
      <c r="J35" s="2"/>
      <c r="K35" s="4"/>
      <c r="L35" s="2"/>
      <c r="M35" s="2"/>
    </row>
    <row r="36" spans="1:13" ht="15.75" thickBot="1" x14ac:dyDescent="0.3">
      <c r="A36" s="142" t="s">
        <v>14</v>
      </c>
      <c r="B36" s="137"/>
      <c r="C36" s="118"/>
      <c r="D36" s="153">
        <f>SUM(D34:D35)</f>
        <v>17579375135.190002</v>
      </c>
      <c r="E36" s="148"/>
      <c r="F36" s="141">
        <f>SUM(F34:F35)</f>
        <v>438546925</v>
      </c>
      <c r="I36" s="7">
        <f t="shared" si="3"/>
        <v>18017922060.190002</v>
      </c>
      <c r="K36" s="10"/>
    </row>
    <row r="37" spans="1:13" ht="8.25" customHeight="1" x14ac:dyDescent="0.25">
      <c r="A37" s="142"/>
      <c r="B37" s="137"/>
      <c r="C37" s="112"/>
      <c r="D37" s="145"/>
      <c r="E37" s="111"/>
      <c r="F37" s="145"/>
    </row>
    <row r="38" spans="1:13" ht="15.75" thickBot="1" x14ac:dyDescent="0.3">
      <c r="A38" s="142" t="s">
        <v>40</v>
      </c>
      <c r="B38" s="137"/>
      <c r="C38" s="149"/>
      <c r="D38" s="154">
        <f>+D33+D36</f>
        <v>18483234943.770004</v>
      </c>
      <c r="E38" s="150"/>
      <c r="F38" s="141">
        <f>+F33+F36</f>
        <v>1052633932</v>
      </c>
    </row>
    <row r="40" spans="1:13" ht="8.25" customHeight="1" x14ac:dyDescent="0.25">
      <c r="A40" s="165"/>
      <c r="B40" s="165"/>
      <c r="C40" s="165"/>
      <c r="D40" s="165"/>
      <c r="E40" s="165"/>
      <c r="F40" s="165"/>
    </row>
    <row r="41" spans="1:13" ht="9.75" customHeight="1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</row>
    <row r="43" spans="1:13" x14ac:dyDescent="0.25">
      <c r="A43" s="124" t="s">
        <v>128</v>
      </c>
      <c r="B43" s="159"/>
      <c r="C43" s="159"/>
      <c r="D43" s="124"/>
      <c r="E43" s="126"/>
      <c r="F43" s="124"/>
      <c r="G43" s="124"/>
      <c r="H43" s="124"/>
    </row>
    <row r="44" spans="1:13" x14ac:dyDescent="0.25">
      <c r="A44" s="124" t="s">
        <v>195</v>
      </c>
      <c r="B44" s="124"/>
      <c r="C44" s="124"/>
      <c r="D44" s="126"/>
      <c r="E44" s="160"/>
      <c r="F44" s="160"/>
      <c r="G44" s="160"/>
      <c r="H44" s="160"/>
    </row>
    <row r="45" spans="1:13" x14ac:dyDescent="0.25">
      <c r="A45" s="160"/>
      <c r="B45" s="160"/>
      <c r="C45" s="160"/>
      <c r="D45" s="160"/>
      <c r="E45" s="160"/>
      <c r="F45" s="161"/>
      <c r="G45" s="160"/>
      <c r="H45" s="160"/>
    </row>
    <row r="46" spans="1:13" x14ac:dyDescent="0.25">
      <c r="D46" s="12"/>
    </row>
  </sheetData>
  <mergeCells count="5">
    <mergeCell ref="A40:F40"/>
    <mergeCell ref="A1:F1"/>
    <mergeCell ref="A2:F2"/>
    <mergeCell ref="A3:F3"/>
    <mergeCell ref="A4:F4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8"/>
  <sheetViews>
    <sheetView workbookViewId="0">
      <selection activeCell="K17" sqref="K17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0" spans="1:4" x14ac:dyDescent="0.25">
      <c r="A10" s="62" t="s">
        <v>205</v>
      </c>
      <c r="B10" s="163"/>
    </row>
    <row r="11" spans="1:4" x14ac:dyDescent="0.25">
      <c r="A11" s="164" t="s">
        <v>212</v>
      </c>
      <c r="B11" s="163"/>
    </row>
    <row r="13" spans="1:4" x14ac:dyDescent="0.25">
      <c r="A13" t="s">
        <v>208</v>
      </c>
      <c r="B13" t="s">
        <v>206</v>
      </c>
      <c r="D13" s="65">
        <v>3812507.81</v>
      </c>
    </row>
    <row r="14" spans="1:4" x14ac:dyDescent="0.25">
      <c r="A14" t="s">
        <v>187</v>
      </c>
      <c r="B14" t="s">
        <v>207</v>
      </c>
      <c r="D14" s="65">
        <v>6098636.0099999998</v>
      </c>
    </row>
    <row r="15" spans="1:4" x14ac:dyDescent="0.25">
      <c r="A15" t="s">
        <v>185</v>
      </c>
      <c r="D15" s="65">
        <v>200000</v>
      </c>
    </row>
    <row r="16" spans="1:4" x14ac:dyDescent="0.25">
      <c r="A16" t="s">
        <v>209</v>
      </c>
      <c r="D16" s="83">
        <v>30000</v>
      </c>
    </row>
    <row r="17" spans="1:4" ht="15.75" thickBot="1" x14ac:dyDescent="0.3">
      <c r="A17" t="s">
        <v>210</v>
      </c>
      <c r="D17" s="102">
        <f>SUM(D13:D16)</f>
        <v>10141143.82</v>
      </c>
    </row>
    <row r="18" spans="1: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H20" sqref="H20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A19" t="s">
        <v>199</v>
      </c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A20" t="s">
        <v>197</v>
      </c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A21" t="s">
        <v>198</v>
      </c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A22" t="s">
        <v>200</v>
      </c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A23" t="s">
        <v>201</v>
      </c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A24" t="s">
        <v>202</v>
      </c>
      <c r="B24" s="65"/>
      <c r="C24" s="65"/>
      <c r="D24" s="65"/>
      <c r="E24" s="65"/>
      <c r="F24" s="65"/>
    </row>
    <row r="25" spans="1:8" x14ac:dyDescent="0.25">
      <c r="A25" t="s">
        <v>203</v>
      </c>
      <c r="B25" s="65"/>
      <c r="C25" s="65"/>
      <c r="D25" s="65"/>
      <c r="E25" s="65"/>
      <c r="F25" s="65"/>
    </row>
    <row r="26" spans="1:8" x14ac:dyDescent="0.25">
      <c r="A26" t="s">
        <v>204</v>
      </c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7">
        <f>+'ESF - Situación Financiera'!A1</f>
        <v>0</v>
      </c>
      <c r="B1" s="168"/>
      <c r="C1" s="168"/>
      <c r="D1" s="168"/>
      <c r="E1" s="169"/>
      <c r="F1" s="118"/>
    </row>
    <row r="2" spans="1:11" ht="15.75" x14ac:dyDescent="0.25">
      <c r="A2" s="170" t="s">
        <v>151</v>
      </c>
      <c r="B2" s="171"/>
      <c r="C2" s="171"/>
      <c r="D2" s="171"/>
      <c r="E2" s="172"/>
      <c r="F2" s="118"/>
    </row>
    <row r="3" spans="1:11" ht="15.75" x14ac:dyDescent="0.25">
      <c r="A3" s="170" t="s">
        <v>150</v>
      </c>
      <c r="B3" s="171"/>
      <c r="C3" s="171"/>
      <c r="D3" s="171"/>
      <c r="E3" s="172"/>
      <c r="F3" s="118"/>
    </row>
    <row r="4" spans="1:11" ht="15.75" x14ac:dyDescent="0.25">
      <c r="A4" s="170" t="s">
        <v>0</v>
      </c>
      <c r="B4" s="171"/>
      <c r="C4" s="171"/>
      <c r="D4" s="171"/>
      <c r="E4" s="172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3">
        <f>+'ESF - Situación Financiera'!A40</f>
        <v>0</v>
      </c>
      <c r="B30" s="174"/>
      <c r="C30" s="174"/>
      <c r="D30" s="174"/>
      <c r="E30" s="174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7">
        <f>+'ESF - Situación Financiera'!A1</f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75"/>
    </row>
    <row r="3" spans="1:15" ht="15.75" x14ac:dyDescent="0.25">
      <c r="B3" s="170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6"/>
    </row>
    <row r="4" spans="1:15" ht="15.75" x14ac:dyDescent="0.25">
      <c r="B4" s="170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6"/>
    </row>
    <row r="5" spans="1:15" ht="15.75" x14ac:dyDescent="0.25">
      <c r="B5" s="170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6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Financiera'!A40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7" t="s">
        <v>127</v>
      </c>
      <c r="B1" s="168"/>
      <c r="C1" s="168"/>
      <c r="D1" s="168"/>
      <c r="E1" s="168"/>
      <c r="F1" s="175"/>
    </row>
    <row r="2" spans="1:12" ht="15.75" x14ac:dyDescent="0.25">
      <c r="A2" s="170" t="s">
        <v>19</v>
      </c>
      <c r="B2" s="171"/>
      <c r="C2" s="171"/>
      <c r="D2" s="171"/>
      <c r="E2" s="171"/>
      <c r="F2" s="176"/>
    </row>
    <row r="3" spans="1:12" ht="15.75" x14ac:dyDescent="0.25">
      <c r="A3" s="170" t="str">
        <f>+' ERF-Rendimiento Financiero'!A3</f>
        <v xml:space="preserve">Del ejercicio terminado al 31 de diciembre del 2018 </v>
      </c>
      <c r="B3" s="171"/>
      <c r="C3" s="171"/>
      <c r="D3" s="171"/>
      <c r="E3" s="171"/>
      <c r="F3" s="176"/>
    </row>
    <row r="4" spans="1:12" ht="15.75" x14ac:dyDescent="0.25">
      <c r="A4" s="170" t="s">
        <v>0</v>
      </c>
      <c r="B4" s="171"/>
      <c r="C4" s="171"/>
      <c r="D4" s="171"/>
      <c r="E4" s="171"/>
      <c r="F4" s="176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Financiera'!A40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2022-12-13T19:15:28Z</cp:lastPrinted>
  <dcterms:created xsi:type="dcterms:W3CDTF">2018-05-02T13:48:18Z</dcterms:created>
  <dcterms:modified xsi:type="dcterms:W3CDTF">2022-12-13T19:16:00Z</dcterms:modified>
</cp:coreProperties>
</file>