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MAYO\"/>
    </mc:Choice>
  </mc:AlternateContent>
  <bookViews>
    <workbookView xWindow="0" yWindow="0" windowWidth="19200" windowHeight="1149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0" i="2"/>
  <c r="E18" i="2" l="1"/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<sst xmlns="http://schemas.openxmlformats.org/spreadsheetml/2006/main" count="282" uniqueCount="108">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</sst>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238375" cy="999071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658850" y="85725"/>
          <a:ext cx="2238375" cy="999071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2428875</xdr:colOff>
      <xdr:row>3</xdr:row>
      <xdr:rowOff>186160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352675" cy="967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5" t="s">
        <v>95</v>
      </c>
      <c r="B1" s="56"/>
      <c r="C1" s="56"/>
    </row>
    <row r="2" spans="1:13" ht="18.75" x14ac:dyDescent="0.25">
      <c r="A2" s="57" t="s">
        <v>106</v>
      </c>
      <c r="B2" s="58"/>
      <c r="C2" s="58"/>
    </row>
    <row r="3" spans="1:13" ht="15" customHeight="1" x14ac:dyDescent="0.25">
      <c r="A3" s="59" t="s">
        <v>76</v>
      </c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9" t="s">
        <v>77</v>
      </c>
      <c r="B4" s="60"/>
      <c r="C4" s="60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9"/>
      <c r="B5" s="60"/>
      <c r="C5" s="60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9"/>
      <c r="B6" s="60"/>
      <c r="C6" s="60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9"/>
      <c r="B7" s="60"/>
      <c r="C7" s="60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61" t="s">
        <v>66</v>
      </c>
      <c r="B9" s="62" t="s">
        <v>94</v>
      </c>
      <c r="C9" s="62" t="s">
        <v>93</v>
      </c>
    </row>
    <row r="10" spans="1:13" ht="23.25" customHeight="1" x14ac:dyDescent="0.25">
      <c r="A10" s="61"/>
      <c r="B10" s="63"/>
      <c r="C10" s="63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J85" activePane="bottomRight" state="frozen"/>
      <selection pane="topRight" activeCell="B1" sqref="B1"/>
      <selection pane="bottomLeft" activeCell="A9" sqref="A9"/>
      <selection pane="bottomRight" activeCell="C102" sqref="C102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9" t="s">
        <v>92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33352989.270000003</v>
      </c>
      <c r="H8" s="38">
        <f t="shared" ref="H8" si="1">SUM(H9,H15,H25,H35,H44,H51,H61,H66,H69)</f>
        <v>24792924.850000001</v>
      </c>
      <c r="I8" s="38">
        <f t="shared" ref="I8" si="2">SUM(I9,I15,I25,I35,I44,I51,I61,I66,I69)</f>
        <v>0</v>
      </c>
      <c r="J8" s="38">
        <f t="shared" ref="J8" si="3">SUM(J9,J15,J25,J35,J44,J51,J61,J66,J69)</f>
        <v>0</v>
      </c>
      <c r="K8" s="38">
        <f t="shared" ref="K8" si="4">SUM(K9,K15,K25,K35,K44,K51,K61,K66,K69)</f>
        <v>0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172018111.66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11092437.630000003</v>
      </c>
      <c r="H9" s="42">
        <f t="shared" ref="H9" si="10">SUM(H10:H14)</f>
        <v>11632037.26</v>
      </c>
      <c r="I9" s="42">
        <f t="shared" ref="I9" si="11">SUM(I10:I14)</f>
        <v>0</v>
      </c>
      <c r="J9" s="42">
        <f t="shared" ref="J9" si="12">SUM(J10:J14)</f>
        <v>0</v>
      </c>
      <c r="K9" s="42">
        <f t="shared" ref="K9" si="13">SUM(K10:K14)</f>
        <v>0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57912907.5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>
        <f>9425701.14+18000+10200.96</f>
        <v>9453902.1000000015</v>
      </c>
      <c r="H10" s="44">
        <v>9248812.9700000007</v>
      </c>
      <c r="I10" s="44"/>
      <c r="J10" s="44"/>
      <c r="K10" s="44"/>
      <c r="L10" s="44"/>
      <c r="M10" s="52"/>
      <c r="N10" s="44"/>
      <c r="O10" s="44"/>
      <c r="P10" s="44">
        <f t="shared" ref="P10:P73" si="17">SUM(D10:O10)</f>
        <v>47487068.710000001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>
        <v>40611.96</v>
      </c>
      <c r="H11" s="44">
        <v>429071.95</v>
      </c>
      <c r="I11" s="44"/>
      <c r="J11" s="44"/>
      <c r="K11" s="44"/>
      <c r="L11" s="44"/>
      <c r="M11" s="52"/>
      <c r="N11" s="44"/>
      <c r="O11" s="44"/>
      <c r="P11" s="44">
        <f t="shared" si="17"/>
        <v>1661653.15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>
        <v>176000</v>
      </c>
      <c r="H12" s="44">
        <v>548060</v>
      </c>
      <c r="I12" s="44"/>
      <c r="J12" s="44"/>
      <c r="K12" s="44"/>
      <c r="L12" s="44"/>
      <c r="M12" s="52"/>
      <c r="N12" s="44"/>
      <c r="O12" s="44"/>
      <c r="P12" s="44">
        <f t="shared" si="17"/>
        <v>1577260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>
        <v>1421923.57</v>
      </c>
      <c r="H14" s="44">
        <v>1406092.34</v>
      </c>
      <c r="I14" s="44"/>
      <c r="J14" s="44"/>
      <c r="K14" s="44"/>
      <c r="L14" s="44"/>
      <c r="M14" s="52"/>
      <c r="N14" s="44"/>
      <c r="O14" s="44"/>
      <c r="P14" s="44">
        <f t="shared" si="17"/>
        <v>7186925.6399999997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8567089.0100000016</v>
      </c>
      <c r="H15" s="42">
        <f t="shared" ref="H15" si="20">SUM(H16:H24)</f>
        <v>8502223.4400000013</v>
      </c>
      <c r="I15" s="42">
        <f t="shared" ref="I15" si="21">SUM(I16:I24)</f>
        <v>0</v>
      </c>
      <c r="J15" s="42">
        <f t="shared" ref="J15" si="22">SUM(J16:J24)</f>
        <v>0</v>
      </c>
      <c r="K15" s="42">
        <f t="shared" ref="K15" si="23">SUM(K16:K24)</f>
        <v>0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42887908.150000006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>
        <f>7554951.62-18000-10200.96</f>
        <v>7526750.6600000001</v>
      </c>
      <c r="H16" s="44">
        <v>7078520.1600000001</v>
      </c>
      <c r="I16" s="44"/>
      <c r="J16" s="44"/>
      <c r="K16" s="44"/>
      <c r="L16" s="44"/>
      <c r="M16" s="52"/>
      <c r="N16" s="44"/>
      <c r="O16" s="44"/>
      <c r="P16" s="44">
        <f t="shared" si="17"/>
        <v>37532440.039999999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>
        <v>127440</v>
      </c>
      <c r="I17" s="44"/>
      <c r="J17" s="44"/>
      <c r="K17" s="44"/>
      <c r="L17" s="44"/>
      <c r="M17" s="44"/>
      <c r="N17" s="44"/>
      <c r="O17" s="44"/>
      <c r="P17" s="44">
        <f t="shared" si="17"/>
        <v>154896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>
        <v>29790</v>
      </c>
      <c r="H18" s="44">
        <v>39210</v>
      </c>
      <c r="I18" s="44"/>
      <c r="J18" s="44"/>
      <c r="K18" s="46"/>
      <c r="L18" s="44"/>
      <c r="M18" s="52"/>
      <c r="N18" s="44"/>
      <c r="O18" s="44"/>
      <c r="P18" s="44">
        <f t="shared" si="17"/>
        <v>108930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6"/>
      <c r="L19" s="44"/>
      <c r="M19" s="52"/>
      <c r="N19" s="44"/>
      <c r="O19" s="44"/>
      <c r="P19" s="44">
        <f t="shared" si="17"/>
        <v>565981.6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>
        <v>447367.5</v>
      </c>
      <c r="H20" s="44">
        <v>756112.5</v>
      </c>
      <c r="I20" s="44"/>
      <c r="J20" s="44"/>
      <c r="K20" s="44"/>
      <c r="L20" s="44"/>
      <c r="M20" s="52"/>
      <c r="N20" s="44"/>
      <c r="O20" s="44"/>
      <c r="P20" s="44">
        <f t="shared" si="17"/>
        <v>2339467.37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>
        <v>230340.61</v>
      </c>
      <c r="H21" s="44">
        <v>289336.37</v>
      </c>
      <c r="I21" s="44"/>
      <c r="J21" s="44"/>
      <c r="K21" s="44"/>
      <c r="L21" s="44"/>
      <c r="M21" s="46"/>
      <c r="N21" s="44"/>
      <c r="O21" s="44"/>
      <c r="P21" s="44">
        <f t="shared" si="17"/>
        <v>895574.21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>
        <v>103300.24</v>
      </c>
      <c r="H22" s="44">
        <v>117662.42</v>
      </c>
      <c r="I22" s="44"/>
      <c r="J22" s="44"/>
      <c r="K22" s="44"/>
      <c r="L22" s="44"/>
      <c r="M22" s="52"/>
      <c r="N22" s="44"/>
      <c r="O22" s="44"/>
      <c r="P22" s="44">
        <f t="shared" si="17"/>
        <v>646241.48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>
        <v>229540</v>
      </c>
      <c r="H23" s="44">
        <v>93941.99</v>
      </c>
      <c r="I23" s="44"/>
      <c r="J23" s="44"/>
      <c r="K23" s="44"/>
      <c r="L23" s="44"/>
      <c r="M23" s="52"/>
      <c r="N23" s="44"/>
      <c r="O23" s="44"/>
      <c r="P23" s="44">
        <f t="shared" si="17"/>
        <v>644377.44999999995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606718.6</v>
      </c>
      <c r="H25" s="40">
        <f t="shared" ref="H25" si="29">SUM(H26:H34)</f>
        <v>2885954.1500000004</v>
      </c>
      <c r="I25" s="40">
        <f t="shared" ref="I25" si="30">SUM(I26:I34)</f>
        <v>0</v>
      </c>
      <c r="J25" s="40">
        <f t="shared" ref="J25" si="31">SUM(J26:J34)</f>
        <v>0</v>
      </c>
      <c r="K25" s="40">
        <f t="shared" ref="K25" si="32">SUM(K26:K34)</f>
        <v>0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14308964.74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>
        <v>18733.27</v>
      </c>
      <c r="H26" s="44">
        <v>117493.75</v>
      </c>
      <c r="I26" s="44"/>
      <c r="J26" s="44"/>
      <c r="K26" s="44"/>
      <c r="L26" s="44"/>
      <c r="M26" s="52"/>
      <c r="N26" s="44"/>
      <c r="O26" s="44"/>
      <c r="P26" s="44">
        <f t="shared" si="17"/>
        <v>526942.99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>
        <v>5152</v>
      </c>
      <c r="H27" s="44">
        <v>3474.98</v>
      </c>
      <c r="I27" s="44"/>
      <c r="J27" s="44"/>
      <c r="K27" s="46"/>
      <c r="L27" s="44"/>
      <c r="M27" s="46"/>
      <c r="N27" s="44"/>
      <c r="O27" s="44"/>
      <c r="P27" s="44">
        <f t="shared" si="17"/>
        <v>8626.98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>
        <v>991.2</v>
      </c>
      <c r="H28" s="44"/>
      <c r="I28" s="44"/>
      <c r="J28" s="44"/>
      <c r="K28" s="46"/>
      <c r="L28" s="44"/>
      <c r="M28" s="52"/>
      <c r="N28" s="44"/>
      <c r="O28" s="44"/>
      <c r="P28" s="44">
        <f t="shared" si="17"/>
        <v>131708.21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>
        <v>48200</v>
      </c>
      <c r="I30" s="44"/>
      <c r="J30" s="44"/>
      <c r="K30" s="44"/>
      <c r="L30" s="44"/>
      <c r="M30" s="52"/>
      <c r="N30" s="44"/>
      <c r="O30" s="44"/>
      <c r="P30" s="44">
        <f t="shared" si="17"/>
        <v>99139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>
        <v>204372.32</v>
      </c>
      <c r="H31" s="44">
        <v>89969.66</v>
      </c>
      <c r="I31" s="44"/>
      <c r="J31" s="44"/>
      <c r="K31" s="44"/>
      <c r="L31" s="44"/>
      <c r="M31" s="52"/>
      <c r="N31" s="44"/>
      <c r="O31" s="44"/>
      <c r="P31" s="44">
        <f t="shared" si="17"/>
        <v>309939.39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>
        <v>224731.16</v>
      </c>
      <c r="H32" s="44">
        <v>2125714.27</v>
      </c>
      <c r="I32" s="44"/>
      <c r="J32" s="44"/>
      <c r="K32" s="44"/>
      <c r="L32" s="44"/>
      <c r="M32" s="52"/>
      <c r="N32" s="44"/>
      <c r="O32" s="44"/>
      <c r="P32" s="44">
        <f t="shared" si="17"/>
        <v>12125519.729999999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>
        <v>152738.65</v>
      </c>
      <c r="H34" s="44">
        <v>501101.49</v>
      </c>
      <c r="I34" s="44"/>
      <c r="J34" s="44"/>
      <c r="K34" s="44"/>
      <c r="L34" s="44"/>
      <c r="M34" s="52"/>
      <c r="N34" s="44"/>
      <c r="O34" s="44"/>
      <c r="P34" s="44">
        <f t="shared" si="17"/>
        <v>1107088.44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1500</v>
      </c>
      <c r="H35" s="40">
        <f t="shared" ref="H35" si="38">SUM(H36:H43)</f>
        <v>2500</v>
      </c>
      <c r="I35" s="40">
        <f t="shared" ref="I35" si="39">SUM(I36:I43)</f>
        <v>0</v>
      </c>
      <c r="J35" s="40">
        <f t="shared" ref="J35" si="40">SUM(J36:J43)</f>
        <v>0</v>
      </c>
      <c r="K35" s="40">
        <f t="shared" ref="K35" si="41">SUM(K36:K43)</f>
        <v>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25000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>
        <v>1500</v>
      </c>
      <c r="H36" s="44">
        <v>2500</v>
      </c>
      <c r="I36" s="44"/>
      <c r="J36" s="44"/>
      <c r="K36" s="44"/>
      <c r="L36" s="44"/>
      <c r="M36" s="52"/>
      <c r="N36" s="44"/>
      <c r="O36" s="44"/>
      <c r="P36" s="44">
        <f t="shared" si="17"/>
        <v>25000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13085244.029999999</v>
      </c>
      <c r="H51" s="40">
        <f t="shared" ref="H51" si="56">SUM(H52:H60)</f>
        <v>2400</v>
      </c>
      <c r="I51" s="40">
        <f t="shared" ref="I51" si="57">SUM(I52:I60)</f>
        <v>0</v>
      </c>
      <c r="J51" s="40">
        <f t="shared" ref="J51" si="58">SUM(J52:J60)</f>
        <v>0</v>
      </c>
      <c r="K51" s="40">
        <f t="shared" ref="K51" si="59">SUM(K52:K60)</f>
        <v>0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47117122.43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>
        <v>2400</v>
      </c>
      <c r="I52" s="44"/>
      <c r="J52" s="44"/>
      <c r="K52" s="44"/>
      <c r="L52" s="44"/>
      <c r="M52" s="46"/>
      <c r="N52" s="44"/>
      <c r="O52" s="44"/>
      <c r="P52" s="44">
        <f t="shared" si="17"/>
        <v>2400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>
        <v>8675520.0299999993</v>
      </c>
      <c r="H55" s="44"/>
      <c r="I55" s="44"/>
      <c r="J55" s="44"/>
      <c r="K55" s="46"/>
      <c r="L55" s="44"/>
      <c r="M55" s="46"/>
      <c r="N55" s="44"/>
      <c r="O55" s="44"/>
      <c r="P55" s="44">
        <f t="shared" si="17"/>
        <v>8675520.0299999993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>
        <v>4409724</v>
      </c>
      <c r="H56" s="44"/>
      <c r="I56" s="44"/>
      <c r="J56" s="44"/>
      <c r="K56" s="44"/>
      <c r="L56" s="44"/>
      <c r="M56" s="52"/>
      <c r="N56" s="44"/>
      <c r="O56" s="44"/>
      <c r="P56" s="44">
        <f t="shared" si="17"/>
        <v>38439202.399999999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1767810</v>
      </c>
      <c r="I61" s="40">
        <f t="shared" ref="I61" si="66">SUM(I62:I65)</f>
        <v>0</v>
      </c>
      <c r="J61" s="40">
        <f t="shared" ref="J61" si="67">SUM(J62:J65)</f>
        <v>0</v>
      </c>
      <c r="K61" s="40">
        <f t="shared" ref="K61" si="68">SUM(K62:K65)</f>
        <v>0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9766208.8399999999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>
        <v>1767810</v>
      </c>
      <c r="I63" s="44"/>
      <c r="J63" s="44"/>
      <c r="K63" s="44"/>
      <c r="L63" s="44"/>
      <c r="M63" s="52"/>
      <c r="N63" s="44"/>
      <c r="O63" s="44"/>
      <c r="P63" s="44">
        <f t="shared" si="17"/>
        <v>9766208.8399999999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33352989.270000003</v>
      </c>
      <c r="H82" s="50">
        <f t="shared" ref="H82:P82" si="79">+H8</f>
        <v>24792924.850000001</v>
      </c>
      <c r="I82" s="50">
        <f t="shared" si="79"/>
        <v>0</v>
      </c>
      <c r="J82" s="50">
        <f t="shared" si="79"/>
        <v>0</v>
      </c>
      <c r="K82" s="50">
        <f t="shared" si="79"/>
        <v>0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172018111.66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35433070866141736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0" sqref="D10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7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2023-06-16T14:01:55Z</cp:lastPrinted>
  <dcterms:created xsi:type="dcterms:W3CDTF">2021-07-29T18:58:50Z</dcterms:created>
  <dcterms:modified xsi:type="dcterms:W3CDTF">2023-06-16T14:02:30Z</dcterms:modified>
</cp:coreProperties>
</file>