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JULIO\"/>
    </mc:Choice>
  </mc:AlternateContent>
  <bookViews>
    <workbookView xWindow="0" yWindow="0" windowWidth="19170" windowHeight="1146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2" l="1"/>
  <c r="F35" i="2" l="1"/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35" i="2"/>
  <c r="C25" i="2"/>
  <c r="C15" i="2"/>
  <c r="C9" i="2"/>
  <c r="C8" i="2" l="1"/>
  <c r="C82" i="2"/>
  <c r="B51" i="2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<sst xmlns="http://schemas.openxmlformats.org/spreadsheetml/2006/main" count="282" uniqueCount="109">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</sst>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838325" cy="820514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3782675" y="85725"/>
          <a:ext cx="1838325" cy="820514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57149</xdr:rowOff>
    </xdr:from>
    <xdr:to>
      <xdr:col>0</xdr:col>
      <xdr:colOff>2416259</xdr:colOff>
      <xdr:row>3</xdr:row>
      <xdr:rowOff>180974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57149"/>
          <a:ext cx="234005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opLeftCell="A55" zoomScaleNormal="100" workbookViewId="0">
      <selection activeCell="A3" sqref="A3:C3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4" t="s">
        <v>95</v>
      </c>
      <c r="B1" s="55"/>
      <c r="C1" s="55"/>
    </row>
    <row r="2" spans="1:13" ht="18.75" x14ac:dyDescent="0.25">
      <c r="A2" s="56" t="s">
        <v>108</v>
      </c>
      <c r="B2" s="57"/>
      <c r="C2" s="57"/>
    </row>
    <row r="3" spans="1:13" ht="15" customHeight="1" x14ac:dyDescent="0.25">
      <c r="A3" s="58" t="s">
        <v>76</v>
      </c>
      <c r="B3" s="59"/>
      <c r="C3" s="59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8" t="s">
        <v>77</v>
      </c>
      <c r="B4" s="59"/>
      <c r="C4" s="59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8"/>
      <c r="B5" s="59"/>
      <c r="C5" s="5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8"/>
      <c r="B6" s="59"/>
      <c r="C6" s="59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8"/>
      <c r="B7" s="59"/>
      <c r="C7" s="59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60" t="s">
        <v>66</v>
      </c>
      <c r="B9" s="61" t="s">
        <v>94</v>
      </c>
      <c r="C9" s="61" t="s">
        <v>93</v>
      </c>
    </row>
    <row r="10" spans="1:13" ht="23.25" customHeight="1" x14ac:dyDescent="0.25">
      <c r="A10" s="60"/>
      <c r="B10" s="62"/>
      <c r="C10" s="62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9:A10"/>
    <mergeCell ref="B9:B10"/>
    <mergeCell ref="C9:C10"/>
    <mergeCell ref="A6:C6"/>
    <mergeCell ref="A5:C5"/>
    <mergeCell ref="A1:C1"/>
    <mergeCell ref="A2:C2"/>
    <mergeCell ref="A4:C4"/>
    <mergeCell ref="A3:C3"/>
    <mergeCell ref="A7:C7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tabSelected="1" zoomScaleNormal="100" workbookViewId="0">
      <pane xSplit="1" ySplit="8" topLeftCell="H84" activePane="bottomRight" state="frozen"/>
      <selection pane="topRight" activeCell="B1" sqref="B1"/>
      <selection pane="bottomLeft" activeCell="A9" sqref="A9"/>
      <selection pane="bottomRight" activeCell="B89" sqref="B89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8" t="s">
        <v>92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8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4">
        <f>SUM(C9,C15,C25,C35,C44,C51,C61,C66,C69,C73)</f>
        <v>562432848.16000009</v>
      </c>
      <c r="D8" s="34">
        <f>SUM(D9,D15,D25,D35,D44,D51,D61,D66,D69)</f>
        <v>25132101.349999994</v>
      </c>
      <c r="E8" s="34">
        <f t="shared" ref="E8:G8" si="0">SUM(E9,E15,E25,E35,E44,E51,E61,E66,E69)</f>
        <v>25953735.390000001</v>
      </c>
      <c r="F8" s="34">
        <f t="shared" si="0"/>
        <v>28492836.470000003</v>
      </c>
      <c r="G8" s="34">
        <f t="shared" si="0"/>
        <v>31104787.980000004</v>
      </c>
      <c r="H8" s="34">
        <f t="shared" ref="H8" si="1">SUM(H9,H15,H25,H35,H44,H51,H61,H66,H69)</f>
        <v>30219764.359999999</v>
      </c>
      <c r="I8" s="34">
        <f t="shared" ref="I8" si="2">SUM(I9,I15,I25,I35,I44,I51,I61,I66,I69)</f>
        <v>39137587.969999999</v>
      </c>
      <c r="J8" s="34">
        <f t="shared" ref="J8" si="3">SUM(J9,J15,J25,J35,J44,J51,J61,J66,J69)</f>
        <v>24669032.960000001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204709846.48000002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168730357</v>
      </c>
      <c r="D9" s="38">
        <f>SUM(D10:D14)</f>
        <v>11132454.66</v>
      </c>
      <c r="E9" s="38">
        <f t="shared" ref="E9:F9" si="8">SUM(E10:E14)</f>
        <v>12402145.32</v>
      </c>
      <c r="F9" s="38">
        <f t="shared" si="8"/>
        <v>12334899.73</v>
      </c>
      <c r="G9" s="36">
        <f t="shared" ref="G9" si="9">SUM(G10:G14)</f>
        <v>12087649.9</v>
      </c>
      <c r="H9" s="38">
        <f t="shared" ref="H9" si="10">SUM(H10:H14)</f>
        <v>12988822.120000001</v>
      </c>
      <c r="I9" s="38">
        <f t="shared" ref="I9" si="11">SUM(I10:I14)</f>
        <v>13149418.890000001</v>
      </c>
      <c r="J9" s="38">
        <f t="shared" ref="J9" si="12">SUM(J10:J14)</f>
        <v>12659751.790000001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86755142.410000011</v>
      </c>
    </row>
    <row r="10" spans="1:18" x14ac:dyDescent="0.25">
      <c r="A10" s="39" t="s">
        <v>2</v>
      </c>
      <c r="B10" s="40">
        <v>133937357</v>
      </c>
      <c r="C10" s="40">
        <v>135472826</v>
      </c>
      <c r="D10" s="40">
        <v>9395327.5199999996</v>
      </c>
      <c r="E10" s="40">
        <v>10503621.060000001</v>
      </c>
      <c r="F10" s="40">
        <v>10609478.720000001</v>
      </c>
      <c r="G10" s="40">
        <v>9894554.8300000001</v>
      </c>
      <c r="H10" s="40">
        <v>11015977.390000001</v>
      </c>
      <c r="I10" s="40">
        <v>11179228.189999999</v>
      </c>
      <c r="J10" s="40">
        <v>10951303.800000001</v>
      </c>
      <c r="K10" s="40"/>
      <c r="L10" s="40"/>
      <c r="M10" s="47"/>
      <c r="N10" s="40"/>
      <c r="O10" s="40"/>
      <c r="P10" s="40">
        <f t="shared" ref="P10:P73" si="17">SUM(D10:O10)</f>
        <v>73549491.50999999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>
        <v>378310.63</v>
      </c>
      <c r="F11" s="40">
        <v>160300</v>
      </c>
      <c r="G11" s="40">
        <v>690649.76</v>
      </c>
      <c r="H11" s="40">
        <v>197976.56</v>
      </c>
      <c r="I11" s="40">
        <v>465748.96</v>
      </c>
      <c r="J11" s="40">
        <v>152000</v>
      </c>
      <c r="K11" s="40"/>
      <c r="L11" s="40"/>
      <c r="M11" s="47"/>
      <c r="N11" s="40"/>
      <c r="O11" s="40"/>
      <c r="P11" s="40">
        <f t="shared" si="17"/>
        <v>2350757.06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>
        <v>236557.5</v>
      </c>
      <c r="F12" s="40">
        <v>209227.5</v>
      </c>
      <c r="G12" s="40">
        <v>161313.16</v>
      </c>
      <c r="H12" s="40">
        <v>432721.5</v>
      </c>
      <c r="I12" s="40">
        <v>167019.5</v>
      </c>
      <c r="J12" s="40">
        <v>165032.5</v>
      </c>
      <c r="K12" s="40"/>
      <c r="L12" s="40"/>
      <c r="M12" s="47"/>
      <c r="N12" s="40"/>
      <c r="O12" s="40"/>
      <c r="P12" s="40">
        <f t="shared" si="17"/>
        <v>1522579.6600000001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>
        <v>1283656.1299999999</v>
      </c>
      <c r="F14" s="40">
        <v>1355893.51</v>
      </c>
      <c r="G14" s="40">
        <v>1341132.1499999999</v>
      </c>
      <c r="H14" s="40">
        <v>1342146.67</v>
      </c>
      <c r="I14" s="40">
        <v>1337422.24</v>
      </c>
      <c r="J14" s="40">
        <v>1391415.49</v>
      </c>
      <c r="K14" s="40"/>
      <c r="L14" s="40"/>
      <c r="M14" s="47"/>
      <c r="N14" s="40"/>
      <c r="O14" s="40"/>
      <c r="P14" s="40">
        <f t="shared" si="17"/>
        <v>9332314.1799999997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190932481.21000001</v>
      </c>
      <c r="D15" s="38">
        <f>SUM(D16:D24)</f>
        <v>12786019.209999997</v>
      </c>
      <c r="E15" s="38">
        <f t="shared" ref="E15:F15" si="18">SUM(E16:E24)</f>
        <v>11319421.949999999</v>
      </c>
      <c r="F15" s="38">
        <f t="shared" si="18"/>
        <v>11424325.02</v>
      </c>
      <c r="G15" s="36">
        <f t="shared" ref="G15" si="19">SUM(G16:G24)</f>
        <v>12229585.220000001</v>
      </c>
      <c r="H15" s="38">
        <f t="shared" ref="H15" si="20">SUM(H16:H24)</f>
        <v>12588656.740000002</v>
      </c>
      <c r="I15" s="38">
        <f t="shared" ref="I15" si="21">SUM(I16:I24)</f>
        <v>9762729.0299999993</v>
      </c>
      <c r="J15" s="38">
        <f t="shared" ref="J15" si="22">SUM(J16:J24)</f>
        <v>10407743.48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80518480.649999991</v>
      </c>
    </row>
    <row r="16" spans="1:18" x14ac:dyDescent="0.25">
      <c r="A16" s="39" t="s">
        <v>8</v>
      </c>
      <c r="B16" s="40">
        <v>133691024</v>
      </c>
      <c r="C16" s="40">
        <v>151579481.21000001</v>
      </c>
      <c r="D16" s="40">
        <v>10919588.27</v>
      </c>
      <c r="E16" s="40">
        <v>9720954.0399999991</v>
      </c>
      <c r="F16" s="40">
        <v>10014779.529999999</v>
      </c>
      <c r="G16" s="40">
        <v>9443715.3300000001</v>
      </c>
      <c r="H16" s="40">
        <v>8253310.5499999998</v>
      </c>
      <c r="I16" s="40">
        <v>6876996.2400000002</v>
      </c>
      <c r="J16" s="40">
        <v>8494963.9299999997</v>
      </c>
      <c r="K16" s="40"/>
      <c r="L16" s="40"/>
      <c r="M16" s="47"/>
      <c r="N16" s="40"/>
      <c r="O16" s="40"/>
      <c r="P16" s="40">
        <f t="shared" si="17"/>
        <v>63724307.889999993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>
        <v>95540</v>
      </c>
      <c r="F17" s="40">
        <v>108710</v>
      </c>
      <c r="G17" s="40">
        <v>136250</v>
      </c>
      <c r="H17" s="40">
        <v>158770</v>
      </c>
      <c r="I17" s="40">
        <v>196340</v>
      </c>
      <c r="J17" s="40">
        <v>156750</v>
      </c>
      <c r="K17" s="40"/>
      <c r="L17" s="40"/>
      <c r="M17" s="40"/>
      <c r="N17" s="40"/>
      <c r="O17" s="40"/>
      <c r="P17" s="40">
        <f t="shared" si="17"/>
        <v>965050</v>
      </c>
    </row>
    <row r="18" spans="1:16" x14ac:dyDescent="0.25">
      <c r="A18" s="39" t="s">
        <v>10</v>
      </c>
      <c r="B18" s="40">
        <v>6550000</v>
      </c>
      <c r="C18" s="40">
        <v>6441550</v>
      </c>
      <c r="D18" s="40">
        <v>450000</v>
      </c>
      <c r="E18" s="40">
        <v>450000</v>
      </c>
      <c r="F18" s="40">
        <v>536100.01</v>
      </c>
      <c r="G18" s="40">
        <v>511000</v>
      </c>
      <c r="H18" s="40">
        <v>640375</v>
      </c>
      <c r="I18" s="40">
        <v>500000</v>
      </c>
      <c r="J18" s="40">
        <v>500000</v>
      </c>
      <c r="K18" s="40"/>
      <c r="L18" s="40"/>
      <c r="M18" s="47"/>
      <c r="N18" s="40"/>
      <c r="O18" s="40"/>
      <c r="P18" s="40">
        <f t="shared" si="17"/>
        <v>3587475.01</v>
      </c>
    </row>
    <row r="19" spans="1:16" x14ac:dyDescent="0.25">
      <c r="A19" s="39" t="s">
        <v>11</v>
      </c>
      <c r="B19" s="40">
        <v>543000</v>
      </c>
      <c r="C19" s="40">
        <v>3051450</v>
      </c>
      <c r="D19" s="40">
        <v>524603.75</v>
      </c>
      <c r="E19" s="40">
        <v>4550</v>
      </c>
      <c r="F19" s="40"/>
      <c r="G19" s="40">
        <v>108450</v>
      </c>
      <c r="H19" s="40">
        <v>1354706.06</v>
      </c>
      <c r="I19" s="40">
        <v>2500</v>
      </c>
      <c r="J19" s="40"/>
      <c r="K19" s="40"/>
      <c r="L19" s="40"/>
      <c r="M19" s="47"/>
      <c r="N19" s="40"/>
      <c r="O19" s="40"/>
      <c r="P19" s="40">
        <f t="shared" si="17"/>
        <v>1994809.81</v>
      </c>
    </row>
    <row r="20" spans="1:16" x14ac:dyDescent="0.25">
      <c r="A20" s="39" t="s">
        <v>12</v>
      </c>
      <c r="B20" s="40">
        <v>4550000</v>
      </c>
      <c r="C20" s="40">
        <v>5450000</v>
      </c>
      <c r="D20" s="40">
        <v>188937.45</v>
      </c>
      <c r="E20" s="40">
        <v>440429.14</v>
      </c>
      <c r="F20" s="40">
        <v>232411.67</v>
      </c>
      <c r="G20" s="40">
        <v>240329.15</v>
      </c>
      <c r="H20" s="40">
        <v>441379.99</v>
      </c>
      <c r="I20" s="40">
        <v>705545.63</v>
      </c>
      <c r="J20" s="40">
        <v>422960.66</v>
      </c>
      <c r="K20" s="40"/>
      <c r="L20" s="40"/>
      <c r="M20" s="47"/>
      <c r="N20" s="40"/>
      <c r="O20" s="40"/>
      <c r="P20" s="40">
        <f t="shared" si="17"/>
        <v>2671993.6900000004</v>
      </c>
    </row>
    <row r="21" spans="1:16" x14ac:dyDescent="0.25">
      <c r="A21" s="39" t="s">
        <v>13</v>
      </c>
      <c r="B21" s="40">
        <v>4450000</v>
      </c>
      <c r="C21" s="40">
        <v>6050000</v>
      </c>
      <c r="D21" s="40">
        <v>322542</v>
      </c>
      <c r="E21" s="40">
        <v>8632.1200000000008</v>
      </c>
      <c r="F21" s="40">
        <v>310902</v>
      </c>
      <c r="G21" s="40">
        <v>155451</v>
      </c>
      <c r="H21" s="40">
        <v>908071.15</v>
      </c>
      <c r="I21" s="40"/>
      <c r="J21" s="40">
        <v>565632.75</v>
      </c>
      <c r="K21" s="40"/>
      <c r="L21" s="40"/>
      <c r="M21" s="47"/>
      <c r="N21" s="40"/>
      <c r="O21" s="40"/>
      <c r="P21" s="40">
        <f t="shared" si="17"/>
        <v>2271231.02</v>
      </c>
    </row>
    <row r="22" spans="1:16" ht="39" x14ac:dyDescent="0.25">
      <c r="A22" s="39" t="s">
        <v>14</v>
      </c>
      <c r="B22" s="40">
        <v>4995000</v>
      </c>
      <c r="C22" s="40">
        <v>8395000</v>
      </c>
      <c r="D22" s="40">
        <v>201307.04</v>
      </c>
      <c r="E22" s="40">
        <v>497769.77</v>
      </c>
      <c r="F22" s="40">
        <v>163921.81</v>
      </c>
      <c r="G22" s="40">
        <v>1540639.74</v>
      </c>
      <c r="H22" s="40">
        <v>666253.97</v>
      </c>
      <c r="I22" s="40">
        <v>1374653.55</v>
      </c>
      <c r="J22" s="40">
        <v>216435.64</v>
      </c>
      <c r="K22" s="40"/>
      <c r="L22" s="40"/>
      <c r="M22" s="47"/>
      <c r="N22" s="40"/>
      <c r="O22" s="40"/>
      <c r="P22" s="40">
        <f t="shared" si="17"/>
        <v>4660981.5199999996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>
        <v>90505.5</v>
      </c>
      <c r="F23" s="40">
        <v>57500</v>
      </c>
      <c r="G23" s="40">
        <v>93750</v>
      </c>
      <c r="H23" s="40">
        <v>165790.01999999999</v>
      </c>
      <c r="I23" s="40">
        <v>59003.61</v>
      </c>
      <c r="J23" s="40">
        <v>51000.5</v>
      </c>
      <c r="K23" s="40"/>
      <c r="L23" s="40"/>
      <c r="M23" s="47"/>
      <c r="N23" s="40"/>
      <c r="O23" s="40"/>
      <c r="P23" s="40">
        <f t="shared" si="17"/>
        <v>538294.63</v>
      </c>
    </row>
    <row r="24" spans="1:16" x14ac:dyDescent="0.25">
      <c r="A24" s="39" t="s">
        <v>16</v>
      </c>
      <c r="B24" s="40"/>
      <c r="C24" s="40">
        <v>250000</v>
      </c>
      <c r="D24" s="40">
        <v>45605.7</v>
      </c>
      <c r="E24" s="40">
        <v>11041.38</v>
      </c>
      <c r="F24" s="40"/>
      <c r="G24" s="40"/>
      <c r="H24" s="40"/>
      <c r="I24" s="40">
        <v>47690</v>
      </c>
      <c r="J24" s="40"/>
      <c r="K24" s="40"/>
      <c r="L24" s="40"/>
      <c r="M24" s="42"/>
      <c r="N24" s="40"/>
      <c r="O24" s="40"/>
      <c r="P24" s="40">
        <f t="shared" si="17"/>
        <v>104337.07999999999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59130000</v>
      </c>
      <c r="D25" s="36">
        <f>SUM(D26:D34)</f>
        <v>1133829.08</v>
      </c>
      <c r="E25" s="36">
        <f t="shared" ref="E25:F25" si="27">SUM(E26:E34)</f>
        <v>2172148.0099999998</v>
      </c>
      <c r="F25" s="36">
        <f t="shared" si="27"/>
        <v>4411922.21</v>
      </c>
      <c r="G25" s="36">
        <f t="shared" ref="G25" si="28">SUM(G26:G34)</f>
        <v>2264147.7799999998</v>
      </c>
      <c r="H25" s="36">
        <f t="shared" ref="H25" si="29">SUM(H26:H34)</f>
        <v>5296161.63</v>
      </c>
      <c r="I25" s="36">
        <f t="shared" ref="I25" si="30">SUM(I26:I34)</f>
        <v>4351817.75</v>
      </c>
      <c r="J25" s="36">
        <f t="shared" ref="J25" si="31">SUM(J26:J34)</f>
        <v>1362254.33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20992280.789999999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>
        <v>558792.71</v>
      </c>
      <c r="F26" s="40">
        <v>209185.22</v>
      </c>
      <c r="G26" s="40">
        <v>259986.77</v>
      </c>
      <c r="H26" s="40">
        <v>300613.64</v>
      </c>
      <c r="I26" s="40">
        <v>330681.98</v>
      </c>
      <c r="J26" s="40">
        <v>91760.94</v>
      </c>
      <c r="K26" s="40"/>
      <c r="L26" s="40"/>
      <c r="M26" s="47"/>
      <c r="N26" s="40"/>
      <c r="O26" s="40"/>
      <c r="P26" s="40">
        <f t="shared" si="17"/>
        <v>1936698.1099999999</v>
      </c>
    </row>
    <row r="27" spans="1:16" x14ac:dyDescent="0.25">
      <c r="A27" s="39" t="s">
        <v>19</v>
      </c>
      <c r="B27" s="40">
        <v>1730000</v>
      </c>
      <c r="C27" s="40">
        <v>1630000</v>
      </c>
      <c r="D27" s="40"/>
      <c r="E27" s="40">
        <v>21187.5</v>
      </c>
      <c r="F27" s="40">
        <v>36448.01</v>
      </c>
      <c r="G27" s="40">
        <v>72372.52</v>
      </c>
      <c r="H27" s="40">
        <v>2202.5</v>
      </c>
      <c r="I27" s="40">
        <v>23341.5</v>
      </c>
      <c r="J27" s="40">
        <v>35256</v>
      </c>
      <c r="K27" s="40"/>
      <c r="L27" s="40"/>
      <c r="M27" s="47"/>
      <c r="N27" s="40"/>
      <c r="O27" s="40"/>
      <c r="P27" s="40">
        <f t="shared" si="17"/>
        <v>190808.03</v>
      </c>
    </row>
    <row r="28" spans="1:16" ht="26.25" x14ac:dyDescent="0.25">
      <c r="A28" s="39" t="s">
        <v>20</v>
      </c>
      <c r="B28" s="40">
        <v>710000</v>
      </c>
      <c r="C28" s="40">
        <v>860000</v>
      </c>
      <c r="D28" s="40"/>
      <c r="E28" s="40">
        <v>33877.46</v>
      </c>
      <c r="F28" s="40">
        <v>71253.179999999993</v>
      </c>
      <c r="G28" s="40">
        <v>62711.56</v>
      </c>
      <c r="H28" s="40">
        <v>944.92</v>
      </c>
      <c r="I28" s="40">
        <v>129931.48</v>
      </c>
      <c r="J28" s="40"/>
      <c r="K28" s="40"/>
      <c r="L28" s="40"/>
      <c r="M28" s="47"/>
      <c r="N28" s="40"/>
      <c r="O28" s="40"/>
      <c r="P28" s="40">
        <f t="shared" si="17"/>
        <v>298718.59999999998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1677000</v>
      </c>
      <c r="D30" s="40"/>
      <c r="E30" s="40">
        <v>20220.759999999998</v>
      </c>
      <c r="F30" s="40">
        <v>37327.24</v>
      </c>
      <c r="G30" s="40">
        <v>0</v>
      </c>
      <c r="H30" s="40">
        <v>74297.990000000005</v>
      </c>
      <c r="I30" s="40">
        <v>91912.71</v>
      </c>
      <c r="J30" s="40">
        <v>5250</v>
      </c>
      <c r="K30" s="40"/>
      <c r="L30" s="40"/>
      <c r="M30" s="47"/>
      <c r="N30" s="40"/>
      <c r="O30" s="40"/>
      <c r="P30" s="40">
        <f t="shared" si="17"/>
        <v>229008.7</v>
      </c>
    </row>
    <row r="31" spans="1:16" ht="26.25" x14ac:dyDescent="0.25">
      <c r="A31" s="39" t="s">
        <v>23</v>
      </c>
      <c r="B31" s="40">
        <v>1218000</v>
      </c>
      <c r="C31" s="40">
        <v>3118000</v>
      </c>
      <c r="D31" s="40">
        <v>3395.9</v>
      </c>
      <c r="E31" s="40">
        <v>122948.02</v>
      </c>
      <c r="F31" s="40">
        <v>9850.34</v>
      </c>
      <c r="G31" s="40">
        <v>88764.04</v>
      </c>
      <c r="H31" s="40">
        <v>100020.58</v>
      </c>
      <c r="I31" s="40">
        <v>658117.34</v>
      </c>
      <c r="J31" s="40">
        <v>223167.93</v>
      </c>
      <c r="K31" s="40"/>
      <c r="L31" s="40"/>
      <c r="M31" s="47"/>
      <c r="N31" s="40"/>
      <c r="O31" s="40"/>
      <c r="P31" s="40">
        <f t="shared" si="17"/>
        <v>1206264.1499999999</v>
      </c>
    </row>
    <row r="32" spans="1:16" ht="26.25" x14ac:dyDescent="0.25">
      <c r="A32" s="39" t="s">
        <v>24</v>
      </c>
      <c r="B32" s="40">
        <v>33055000</v>
      </c>
      <c r="C32" s="40">
        <v>39255000</v>
      </c>
      <c r="D32" s="40">
        <v>843340.98</v>
      </c>
      <c r="E32" s="40">
        <v>782059.34</v>
      </c>
      <c r="F32" s="40">
        <v>3359045.46</v>
      </c>
      <c r="G32" s="40">
        <v>1210066.96</v>
      </c>
      <c r="H32" s="40">
        <v>3946694.38</v>
      </c>
      <c r="I32" s="40">
        <v>2640228.1</v>
      </c>
      <c r="J32" s="40">
        <v>722979.07</v>
      </c>
      <c r="K32" s="40"/>
      <c r="L32" s="40"/>
      <c r="M32" s="47"/>
      <c r="N32" s="40"/>
      <c r="O32" s="40"/>
      <c r="P32" s="40">
        <f t="shared" si="17"/>
        <v>13504414.289999999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8895000</v>
      </c>
      <c r="D34" s="40">
        <v>101415.35</v>
      </c>
      <c r="E34" s="40">
        <v>633062.22</v>
      </c>
      <c r="F34" s="40">
        <v>688812.76</v>
      </c>
      <c r="G34" s="40">
        <v>570245.93000000005</v>
      </c>
      <c r="H34" s="40">
        <v>871387.62</v>
      </c>
      <c r="I34" s="40">
        <v>477604.64</v>
      </c>
      <c r="J34" s="40">
        <v>283840.39</v>
      </c>
      <c r="K34" s="40"/>
      <c r="L34" s="40"/>
      <c r="M34" s="47"/>
      <c r="N34" s="40"/>
      <c r="O34" s="40"/>
      <c r="P34" s="40">
        <f t="shared" si="17"/>
        <v>3626368.9100000006</v>
      </c>
    </row>
    <row r="35" spans="1:16" x14ac:dyDescent="0.25">
      <c r="A35" s="35" t="s">
        <v>27</v>
      </c>
      <c r="B35" s="36">
        <f>+B36</f>
        <v>500000</v>
      </c>
      <c r="C35" s="36">
        <f>+C36</f>
        <v>685951.17</v>
      </c>
      <c r="D35" s="36">
        <f>SUM(D36:D43)</f>
        <v>67298.399999999994</v>
      </c>
      <c r="E35" s="36">
        <f t="shared" ref="E35:F35" si="36">SUM(E36:E43)</f>
        <v>45665.68</v>
      </c>
      <c r="F35" s="36">
        <f t="shared" si="36"/>
        <v>23843</v>
      </c>
      <c r="G35" s="36">
        <f t="shared" ref="G35" si="37">SUM(G36:G43)</f>
        <v>41055</v>
      </c>
      <c r="H35" s="36">
        <f t="shared" ref="H35" si="38">SUM(H36:H43)</f>
        <v>33000</v>
      </c>
      <c r="I35" s="36">
        <f t="shared" ref="I35" si="39">SUM(I36:I43)</f>
        <v>0</v>
      </c>
      <c r="J35" s="36">
        <f t="shared" ref="J35" si="40">SUM(J36:J43)</f>
        <v>30000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240862.07999999999</v>
      </c>
    </row>
    <row r="36" spans="1:16" ht="26.25" x14ac:dyDescent="0.25">
      <c r="A36" s="39" t="s">
        <v>28</v>
      </c>
      <c r="B36" s="40">
        <v>500000</v>
      </c>
      <c r="C36" s="40">
        <v>685951.17</v>
      </c>
      <c r="D36" s="40">
        <v>67298.399999999994</v>
      </c>
      <c r="E36" s="40">
        <v>45665.68</v>
      </c>
      <c r="F36" s="40">
        <v>23843</v>
      </c>
      <c r="G36" s="40">
        <v>41055</v>
      </c>
      <c r="H36" s="40">
        <v>33000</v>
      </c>
      <c r="I36" s="40"/>
      <c r="J36" s="40">
        <v>30000</v>
      </c>
      <c r="K36" s="40"/>
      <c r="L36" s="40"/>
      <c r="M36" s="47"/>
      <c r="N36" s="40"/>
      <c r="O36" s="40"/>
      <c r="P36" s="40">
        <f t="shared" si="17"/>
        <v>240862.07999999999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+C52+C56+C54+C59+C57+C53</f>
        <v>4855000</v>
      </c>
      <c r="D51" s="36">
        <f>SUM(D52:D60)</f>
        <v>12500</v>
      </c>
      <c r="E51" s="36">
        <f t="shared" ref="E51:F51" si="54">SUM(E52:E60)</f>
        <v>14354.43</v>
      </c>
      <c r="F51" s="36">
        <f t="shared" si="54"/>
        <v>297846.51</v>
      </c>
      <c r="G51" s="36">
        <f t="shared" ref="G51" si="55">SUM(G52:G60)</f>
        <v>162350.07</v>
      </c>
      <c r="H51" s="36">
        <f t="shared" ref="H51" si="56">SUM(H52:H60)</f>
        <v>393123.88</v>
      </c>
      <c r="I51" s="36">
        <f t="shared" ref="I51" si="57">SUM(I52:I60)</f>
        <v>419661.18</v>
      </c>
      <c r="J51" s="36">
        <f t="shared" ref="J51" si="58">SUM(J52:J60)</f>
        <v>209283.36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1509119.4300000002</v>
      </c>
    </row>
    <row r="52" spans="1:16" x14ac:dyDescent="0.25">
      <c r="A52" s="39" t="s">
        <v>44</v>
      </c>
      <c r="B52" s="40">
        <v>615000</v>
      </c>
      <c r="C52" s="40">
        <v>1660000</v>
      </c>
      <c r="D52" s="40">
        <v>7500</v>
      </c>
      <c r="E52" s="40">
        <v>6019.45</v>
      </c>
      <c r="F52" s="40">
        <v>217015.94</v>
      </c>
      <c r="G52" s="40">
        <v>152830.51</v>
      </c>
      <c r="H52" s="40">
        <v>107926.15</v>
      </c>
      <c r="I52" s="40">
        <v>410761.18</v>
      </c>
      <c r="J52" s="40">
        <v>178720.68</v>
      </c>
      <c r="K52" s="40"/>
      <c r="L52" s="40"/>
      <c r="M52" s="40"/>
      <c r="N52" s="40"/>
      <c r="O52" s="40"/>
      <c r="P52" s="40">
        <f t="shared" si="17"/>
        <v>1080773.9099999999</v>
      </c>
    </row>
    <row r="53" spans="1:16" ht="26.25" x14ac:dyDescent="0.25">
      <c r="A53" s="39" t="s">
        <v>45</v>
      </c>
      <c r="B53" s="40"/>
      <c r="C53" s="40">
        <v>15600</v>
      </c>
      <c r="D53" s="40"/>
      <c r="E53" s="40"/>
      <c r="F53" s="40"/>
      <c r="G53" s="40"/>
      <c r="H53" s="40"/>
      <c r="I53" s="40"/>
      <c r="J53" s="40">
        <v>3600</v>
      </c>
      <c r="K53" s="40"/>
      <c r="L53" s="40"/>
      <c r="M53" s="42"/>
      <c r="N53" s="40"/>
      <c r="O53" s="40"/>
      <c r="P53" s="40">
        <f t="shared" si="17"/>
        <v>3600</v>
      </c>
    </row>
    <row r="54" spans="1:16" ht="26.25" x14ac:dyDescent="0.25">
      <c r="A54" s="39" t="s">
        <v>46</v>
      </c>
      <c r="B54" s="40">
        <v>500000</v>
      </c>
      <c r="C54" s="40">
        <v>300000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2800000</v>
      </c>
      <c r="D56" s="40"/>
      <c r="E56" s="40">
        <v>8334.98</v>
      </c>
      <c r="F56" s="40">
        <v>80830.570000000007</v>
      </c>
      <c r="G56" s="40">
        <v>9519.56</v>
      </c>
      <c r="H56" s="40">
        <v>285197.73</v>
      </c>
      <c r="I56" s="40">
        <v>8900</v>
      </c>
      <c r="J56" s="40">
        <v>26962.68</v>
      </c>
      <c r="K56" s="40"/>
      <c r="L56" s="40"/>
      <c r="M56" s="47"/>
      <c r="N56" s="40"/>
      <c r="O56" s="40"/>
      <c r="P56" s="40">
        <f t="shared" si="17"/>
        <v>419745.51999999996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29400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138099058.78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4320000.01</v>
      </c>
      <c r="H61" s="36">
        <f t="shared" ref="H61" si="65">SUM(H62:H65)</f>
        <v>-1080000.01</v>
      </c>
      <c r="I61" s="36">
        <f t="shared" ref="I61" si="66">SUM(I62:I65)</f>
        <v>11453961.119999999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14693961.119999999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138099058.78</v>
      </c>
      <c r="D63" s="40"/>
      <c r="E63" s="40"/>
      <c r="F63" s="40"/>
      <c r="G63" s="40">
        <v>4320000.01</v>
      </c>
      <c r="H63" s="40">
        <v>-1080000.01</v>
      </c>
      <c r="I63" s="40">
        <v>11453961.119999999</v>
      </c>
      <c r="J63" s="40"/>
      <c r="K63" s="40"/>
      <c r="L63" s="40"/>
      <c r="M63" s="47"/>
      <c r="N63" s="40"/>
      <c r="O63" s="40"/>
      <c r="P63" s="40">
        <f t="shared" si="17"/>
        <v>14693961.119999999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562432848.15999997</v>
      </c>
      <c r="D82" s="46">
        <f t="shared" ref="D82:E82" si="78">+D8</f>
        <v>25132101.349999994</v>
      </c>
      <c r="E82" s="46">
        <f t="shared" si="78"/>
        <v>25953735.390000001</v>
      </c>
      <c r="F82" s="46">
        <f>+F8</f>
        <v>28492836.470000003</v>
      </c>
      <c r="G82" s="46">
        <f>+G8</f>
        <v>31104787.980000004</v>
      </c>
      <c r="H82" s="46">
        <f t="shared" ref="H82:P82" si="79">+H8</f>
        <v>30219764.359999999</v>
      </c>
      <c r="I82" s="46">
        <f t="shared" si="79"/>
        <v>39137587.969999999</v>
      </c>
      <c r="J82" s="46">
        <f t="shared" si="79"/>
        <v>24669032.960000001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204709846.48000002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4" t="s">
        <v>95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56" t="s">
        <v>92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5.75" x14ac:dyDescent="0.25">
      <c r="A5" s="59" t="s">
        <v>77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2025-08-18T13:44:14Z</cp:lastPrinted>
  <dcterms:created xsi:type="dcterms:W3CDTF">2021-07-29T18:58:50Z</dcterms:created>
  <dcterms:modified xsi:type="dcterms:W3CDTF">2025-08-18T13:44:26Z</dcterms:modified>
</cp:coreProperties>
</file>