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5495" windowHeight="1146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2" l="1"/>
  <c r="F35" i="2" l="1"/>
  <c r="C64" i="1" l="1"/>
  <c r="C85" i="1" s="1"/>
  <c r="C54" i="1"/>
  <c r="C38" i="1"/>
  <c r="C28" i="1"/>
  <c r="C18" i="1"/>
  <c r="C12" i="1"/>
  <c r="C11" i="1"/>
  <c r="B86" i="1"/>
  <c r="B64" i="1"/>
  <c r="B85" i="1" s="1"/>
  <c r="B54" i="1"/>
  <c r="B38" i="1"/>
  <c r="B28" i="1"/>
  <c r="B18" i="1"/>
  <c r="B12" i="1"/>
  <c r="B11" i="1"/>
  <c r="C61" i="2"/>
  <c r="C35" i="2"/>
  <c r="C25" i="2"/>
  <c r="C15" i="2"/>
  <c r="C9" i="2"/>
  <c r="C8" i="2" l="1"/>
  <c r="C82" i="2"/>
  <c r="B51" i="2"/>
  <c r="E69" i="3" l="1"/>
  <c r="D69" i="3"/>
  <c r="C69" i="3"/>
  <c r="B69" i="3"/>
  <c r="E66" i="3"/>
  <c r="D66" i="3"/>
  <c r="C66" i="3"/>
  <c r="B66" i="3"/>
  <c r="M61" i="3"/>
  <c r="L61" i="3"/>
  <c r="K61" i="3"/>
  <c r="J61" i="3"/>
  <c r="I61" i="3"/>
  <c r="H61" i="3"/>
  <c r="G61" i="3"/>
  <c r="F61" i="3"/>
  <c r="E61" i="3"/>
  <c r="D61" i="3"/>
  <c r="C61" i="3"/>
  <c r="B61" i="3"/>
  <c r="N61" i="3" s="1"/>
  <c r="M51" i="3"/>
  <c r="L51" i="3"/>
  <c r="K51" i="3"/>
  <c r="J51" i="3"/>
  <c r="I51" i="3"/>
  <c r="H51" i="3"/>
  <c r="G51" i="3"/>
  <c r="F51" i="3"/>
  <c r="E51" i="3"/>
  <c r="D51" i="3"/>
  <c r="C51" i="3"/>
  <c r="B51" i="3"/>
  <c r="N51" i="3" s="1"/>
  <c r="M44" i="3"/>
  <c r="L44" i="3"/>
  <c r="K44" i="3"/>
  <c r="J44" i="3"/>
  <c r="I44" i="3"/>
  <c r="H44" i="3"/>
  <c r="G44" i="3"/>
  <c r="F44" i="3"/>
  <c r="E44" i="3"/>
  <c r="D44" i="3"/>
  <c r="C44" i="3"/>
  <c r="B44" i="3"/>
  <c r="M35" i="3"/>
  <c r="L35" i="3"/>
  <c r="K35" i="3"/>
  <c r="J35" i="3"/>
  <c r="I35" i="3"/>
  <c r="H35" i="3"/>
  <c r="G35" i="3"/>
  <c r="F35" i="3"/>
  <c r="E35" i="3"/>
  <c r="D35" i="3"/>
  <c r="C35" i="3"/>
  <c r="B35" i="3"/>
  <c r="N35" i="3" s="1"/>
  <c r="M25" i="3"/>
  <c r="L25" i="3"/>
  <c r="K25" i="3"/>
  <c r="J25" i="3"/>
  <c r="I25" i="3"/>
  <c r="H25" i="3"/>
  <c r="G25" i="3"/>
  <c r="F25" i="3"/>
  <c r="E25" i="3"/>
  <c r="D25" i="3"/>
  <c r="C25" i="3"/>
  <c r="B25" i="3"/>
  <c r="M15" i="3"/>
  <c r="L15" i="3"/>
  <c r="K15" i="3"/>
  <c r="J15" i="3"/>
  <c r="I15" i="3"/>
  <c r="H15" i="3"/>
  <c r="G15" i="3"/>
  <c r="F15" i="3"/>
  <c r="E15" i="3"/>
  <c r="D15" i="3"/>
  <c r="C15" i="3"/>
  <c r="B15" i="3"/>
  <c r="M9" i="3"/>
  <c r="L9" i="3"/>
  <c r="K9" i="3"/>
  <c r="J9" i="3"/>
  <c r="I9" i="3"/>
  <c r="H9" i="3"/>
  <c r="G9" i="3"/>
  <c r="F9" i="3"/>
  <c r="E9" i="3"/>
  <c r="D9" i="3"/>
  <c r="C9" i="3"/>
  <c r="B9" i="3"/>
  <c r="N9" i="3" s="1"/>
  <c r="M8" i="3"/>
  <c r="M82" i="3" s="1"/>
  <c r="L8" i="3"/>
  <c r="L82" i="3" s="1"/>
  <c r="K8" i="3"/>
  <c r="K82" i="3" s="1"/>
  <c r="J8" i="3"/>
  <c r="J82" i="3" s="1"/>
  <c r="I8" i="3"/>
  <c r="I82" i="3" s="1"/>
  <c r="H8" i="3"/>
  <c r="H82" i="3" s="1"/>
  <c r="G8" i="3"/>
  <c r="G82" i="3" s="1"/>
  <c r="F8" i="3"/>
  <c r="F82" i="3" s="1"/>
  <c r="E8" i="3"/>
  <c r="E82" i="3" s="1"/>
  <c r="D8" i="3"/>
  <c r="D82" i="3" s="1"/>
  <c r="C8" i="3"/>
  <c r="C82" i="3" s="1"/>
  <c r="B8" i="3"/>
  <c r="B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0" i="3"/>
  <c r="N59" i="3"/>
  <c r="N58" i="3"/>
  <c r="N57" i="3"/>
  <c r="N56" i="3"/>
  <c r="N55" i="3"/>
  <c r="N54" i="3"/>
  <c r="N53" i="3"/>
  <c r="N52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8" i="3" l="1"/>
  <c r="N82" i="3" s="1"/>
  <c r="M61" i="2" l="1"/>
  <c r="M51" i="2"/>
  <c r="M44" i="2"/>
  <c r="M35" i="2"/>
  <c r="M25" i="2"/>
  <c r="M15" i="2"/>
  <c r="M9" i="2"/>
  <c r="M8" i="2" l="1"/>
  <c r="M82" i="2" s="1"/>
  <c r="G69" i="2" l="1"/>
  <c r="G66" i="2"/>
  <c r="G61" i="2"/>
  <c r="G51" i="2"/>
  <c r="G44" i="2"/>
  <c r="G35" i="2"/>
  <c r="G25" i="2"/>
  <c r="G15" i="2"/>
  <c r="G9" i="2"/>
  <c r="G8" i="2" l="1"/>
  <c r="G82" i="2" s="1"/>
  <c r="F9" i="2" l="1"/>
  <c r="F15" i="2"/>
  <c r="F25" i="2"/>
  <c r="F44" i="2"/>
  <c r="F51" i="2"/>
  <c r="F61" i="2"/>
  <c r="F66" i="2"/>
  <c r="F69" i="2"/>
  <c r="F8" i="2" l="1"/>
  <c r="F82" i="2" s="1"/>
  <c r="O61" i="2"/>
  <c r="N61" i="2"/>
  <c r="L61" i="2"/>
  <c r="K61" i="2"/>
  <c r="J61" i="2"/>
  <c r="I61" i="2"/>
  <c r="H61" i="2"/>
  <c r="O51" i="2"/>
  <c r="N51" i="2"/>
  <c r="L51" i="2"/>
  <c r="K51" i="2"/>
  <c r="J51" i="2"/>
  <c r="I51" i="2"/>
  <c r="H51" i="2"/>
  <c r="O44" i="2"/>
  <c r="N44" i="2"/>
  <c r="L44" i="2"/>
  <c r="K44" i="2"/>
  <c r="J44" i="2"/>
  <c r="I44" i="2"/>
  <c r="H44" i="2"/>
  <c r="O35" i="2"/>
  <c r="N35" i="2"/>
  <c r="L35" i="2"/>
  <c r="K35" i="2"/>
  <c r="J35" i="2"/>
  <c r="I35" i="2"/>
  <c r="H35" i="2"/>
  <c r="O25" i="2"/>
  <c r="N25" i="2"/>
  <c r="L25" i="2"/>
  <c r="K25" i="2"/>
  <c r="J25" i="2"/>
  <c r="I25" i="2"/>
  <c r="H25" i="2"/>
  <c r="O15" i="2"/>
  <c r="N15" i="2"/>
  <c r="L15" i="2"/>
  <c r="K15" i="2"/>
  <c r="J15" i="2"/>
  <c r="I15" i="2"/>
  <c r="H15" i="2"/>
  <c r="O9" i="2" l="1"/>
  <c r="O8" i="2" s="1"/>
  <c r="O82" i="2" s="1"/>
  <c r="N9" i="2"/>
  <c r="N8" i="2" s="1"/>
  <c r="N82" i="2" s="1"/>
  <c r="L9" i="2"/>
  <c r="L8" i="2" s="1"/>
  <c r="L82" i="2" s="1"/>
  <c r="K9" i="2"/>
  <c r="J9" i="2"/>
  <c r="J8" i="2" s="1"/>
  <c r="J82" i="2" s="1"/>
  <c r="I9" i="2"/>
  <c r="I8" i="2" s="1"/>
  <c r="I82" i="2" s="1"/>
  <c r="H9" i="2"/>
  <c r="H8" i="2" s="1"/>
  <c r="H82" i="2" s="1"/>
  <c r="K8" i="2"/>
  <c r="K82" i="2" s="1"/>
  <c r="B61" i="2"/>
  <c r="B35" i="2"/>
  <c r="B25" i="2"/>
  <c r="B15" i="2"/>
  <c r="B9" i="2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D15" i="2"/>
  <c r="E9" i="2"/>
  <c r="D9" i="2"/>
  <c r="D8" i="2" l="1"/>
  <c r="D82" i="2" s="1"/>
  <c r="B8" i="2"/>
  <c r="E8" i="2"/>
  <c r="E82" i="2" s="1"/>
  <c r="B82" i="2"/>
  <c r="P81" i="2" l="1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P9" i="2" l="1"/>
  <c r="P35" i="2"/>
  <c r="P61" i="2"/>
  <c r="P51" i="2"/>
  <c r="P15" i="2"/>
  <c r="P25" i="2"/>
  <c r="P8" i="2" l="1"/>
  <c r="P82" i="2" s="1"/>
</calcChain>
</file>

<file path=xl/comments1.xml><?xml version="1.0" encoding="utf-8"?>
<comments xmlns="http://schemas.openxmlformats.org/spreadsheetml/2006/main">
  <authors>
    <author>Sandra De La Cruz</author>
  </authors>
  <commentList>
    <comment ref="O21" authorId="0" shapeId="0">
      <text>
        <r>
          <rPr>
            <b/>
            <sz val="9"/>
            <color indexed="81"/>
            <rFont val="Tahoma"/>
            <family val="2"/>
          </rPr>
          <t>Sandra De La Cruz:</t>
        </r>
        <r>
          <rPr>
            <sz val="9"/>
            <color indexed="81"/>
            <rFont val="Tahoma"/>
            <family val="2"/>
          </rPr>
          <t xml:space="preserve">
3,480 anulado en el sigef el 10-01-2025
</t>
        </r>
      </text>
    </comment>
  </commentList>
</comments>
</file>

<file path=xl/sharedStrings.xml><?xml version="1.0" encoding="utf-8"?>
<sst xmlns="http://schemas.openxmlformats.org/spreadsheetml/2006/main" count="282" uniqueCount="109">
  <si>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</si>
  <si>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</si>
  <si>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</si>
  <si>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</si>
  <si>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</si>
  <si>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</si>
  <si>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</si>
  <si>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</si>
  <si>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</si>
  <si>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</si>
  <si>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</si>
  <si>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</si>
  <si>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</si>
  <si>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</si>
  <si>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</si>
  <si>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</si>
  <si>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</si>
  <si>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</si>
  <si>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</si>
  <si>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</si>
  <si>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</si>
  <si>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</si>
  <si>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</si>
  <si>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</si>
  <si>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</si>
  <si>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</si>
  <si>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</si>
  <si>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</si>
  <si>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</si>
  <si>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</si>
  <si>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</si>
  <si>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</si>
  <si>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</si>
  <si>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</si>
  <si>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</si>
  <si>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</si>
  <si>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</si>
  <si>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</si>
  <si>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</si>
  <si>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</si>
  <si>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</si>
  <si>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</si>
  <si>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</si>
  <si>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</si>
  <si>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</si>
  <si>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</si>
  <si>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</si>
  <si>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</si>
  <si>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</si>
  <si>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</si>
  <si>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</si>
  <si>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</si>
  <si>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</si>
  <si>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</si>
  <si>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</si>
  <si>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</si>
  <si>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</si>
  <si>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</si>
  <si>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</si>
  <si>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</si>
  <si>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</si>
  <si>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</si>
  <si>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</si>
  <si>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</si>
  <si>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</si>
  <si>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</si>
  <si>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</si>
  <si>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</si>
  <si>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</si>
  <si>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</si>
  <si>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</si>
  <si>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</si>
  <si>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</si>
  <si>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</si>
  <si>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</si>
  <si>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</si>
  <si>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</si>
  <si>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</si>
  <si>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</si>
  <si>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</si>
  <si>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</si>
  <si>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</si>
  <si>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</si>
  <si>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</si>
  <si>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</si>
  <si>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</si>
  <si>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</si>
  <si>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</si>
  <si>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</si>
  <si>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</si>
  <si>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</si>
  <si>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</si>
  <si>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</si>
  <si>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</si>
  <si>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</si>
  <si>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</si>
  <si>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</si>
  <si>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</si>
  <si>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</si>
  <si>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</si>
  <si>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</si>
  <si>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</si>
  <si>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</si>
  <si>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</si>
  <si>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</si>
  <si>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</si>
  <si>
    <t>AÑO 2023</t>
  </si>
  <si>
    <t>AÑO 2025</t>
  </si>
  <si>
    <t>CORPORACION DEL ACUEDUCTO Y ALCANTARILLADO DE LA ROMANA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</si>
</sst>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43" fontId="3" fillId="2" borderId="2" xfId="1" applyFont="1" applyFill="1" applyBorder="1"/>
    <xf numFmtId="43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43" fontId="0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2" fillId="3" borderId="3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/>
    <xf numFmtId="43" fontId="11" fillId="0" borderId="1" xfId="1" applyFont="1" applyBorder="1"/>
    <xf numFmtId="0" fontId="11" fillId="0" borderId="0" xfId="0" applyFont="1" applyAlignment="1">
      <alignment horizontal="left" wrapText="1" indent="1"/>
    </xf>
    <xf numFmtId="43" fontId="11" fillId="0" borderId="0" xfId="1" applyFont="1"/>
    <xf numFmtId="165" fontId="11" fillId="0" borderId="0" xfId="0" applyNumberFormat="1" applyFont="1"/>
    <xf numFmtId="43" fontId="11" fillId="0" borderId="0" xfId="0" applyNumberFormat="1" applyFont="1"/>
    <xf numFmtId="0" fontId="10" fillId="0" borderId="0" xfId="0" applyFont="1" applyAlignment="1">
      <alignment horizontal="left" wrapText="1" indent="2"/>
    </xf>
    <xf numFmtId="43" fontId="10" fillId="0" borderId="0" xfId="1" applyFont="1"/>
    <xf numFmtId="165" fontId="10" fillId="0" borderId="0" xfId="0" applyNumberFormat="1" applyFont="1"/>
    <xf numFmtId="0" fontId="10" fillId="0" borderId="0" xfId="0" applyFont="1"/>
    <xf numFmtId="0" fontId="11" fillId="0" borderId="1" xfId="0" applyFont="1" applyBorder="1" applyAlignment="1">
      <alignment horizontal="left" wrapText="1"/>
    </xf>
    <xf numFmtId="43" fontId="10" fillId="0" borderId="0" xfId="0" applyNumberFormat="1" applyFont="1"/>
    <xf numFmtId="0" fontId="12" fillId="2" borderId="2" xfId="0" applyFont="1" applyFill="1" applyBorder="1" applyAlignment="1">
      <alignment vertical="center"/>
    </xf>
    <xf numFmtId="43" fontId="11" fillId="2" borderId="2" xfId="1" applyFont="1" applyFill="1" applyBorder="1"/>
    <xf numFmtId="4" fontId="10" fillId="0" borderId="0" xfId="0" applyNumberFormat="1" applyFont="1"/>
    <xf numFmtId="43" fontId="12" fillId="3" borderId="3" xfId="1" applyFont="1" applyFill="1" applyBorder="1" applyAlignment="1">
      <alignment horizontal="center"/>
    </xf>
    <xf numFmtId="43" fontId="12" fillId="3" borderId="7" xfId="1" applyFont="1" applyFill="1" applyBorder="1" applyAlignment="1">
      <alignment horizontal="center"/>
    </xf>
    <xf numFmtId="43" fontId="13" fillId="0" borderId="0" xfId="0" applyNumberFormat="1" applyFont="1"/>
    <xf numFmtId="164" fontId="0" fillId="0" borderId="0" xfId="0" applyNumberFormat="1"/>
    <xf numFmtId="43" fontId="1" fillId="0" borderId="0" xfId="1" applyFont="1"/>
    <xf numFmtId="43" fontId="3" fillId="0" borderId="1" xfId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43" fontId="12" fillId="2" borderId="3" xfId="1" applyFont="1" applyFill="1" applyBorder="1" applyAlignment="1">
      <alignment horizontal="center" vertical="center" wrapText="1"/>
    </xf>
    <xf numFmtId="43" fontId="1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533400</xdr:colOff>
      <xdr:row>0</xdr:row>
      <xdr:rowOff>85725</xdr:rowOff>
    </xdr:from>
    <xdr:ext cx="1609725" cy="718481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496800" y="276225"/>
          <a:ext cx="1609725" cy="718481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57150</xdr:rowOff>
    </xdr:from>
    <xdr:to>
      <xdr:col>0</xdr:col>
      <xdr:colOff>1790699</xdr:colOff>
      <xdr:row>2</xdr:row>
      <xdr:rowOff>133350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19100"/>
          <a:ext cx="17144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topLeftCell="A55" zoomScaleNormal="100" workbookViewId="0">
      <selection activeCell="A3" sqref="A3:C3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54" t="s">
        <v>95</v>
      </c>
      <c r="B1" s="55"/>
      <c r="C1" s="55"/>
    </row>
    <row r="2" spans="1:13" ht="18.75" x14ac:dyDescent="0.25">
      <c r="A2" s="56" t="s">
        <v>108</v>
      </c>
      <c r="B2" s="57"/>
      <c r="C2" s="57"/>
    </row>
    <row r="3" spans="1:13" ht="15" customHeight="1" x14ac:dyDescent="0.25">
      <c r="A3" s="58" t="s">
        <v>76</v>
      </c>
      <c r="B3" s="59"/>
      <c r="C3" s="59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" customHeight="1" x14ac:dyDescent="0.25">
      <c r="A4" s="58" t="s">
        <v>77</v>
      </c>
      <c r="B4" s="59"/>
      <c r="C4" s="59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x14ac:dyDescent="0.25">
      <c r="A5" s="58"/>
      <c r="B5" s="59"/>
      <c r="C5" s="59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customHeight="1" x14ac:dyDescent="0.25">
      <c r="A6" s="58"/>
      <c r="B6" s="59"/>
      <c r="C6" s="59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customHeight="1" x14ac:dyDescent="0.25">
      <c r="A7" s="58"/>
      <c r="B7" s="59"/>
      <c r="C7" s="59"/>
      <c r="D7" s="6"/>
      <c r="E7" s="6"/>
      <c r="F7" s="6"/>
      <c r="G7" s="6"/>
      <c r="H7" s="6"/>
      <c r="I7" s="6"/>
      <c r="J7" s="6"/>
      <c r="K7" s="6"/>
      <c r="L7" s="6"/>
      <c r="M7" s="6"/>
    </row>
    <row r="9" spans="1:13" ht="15" customHeight="1" x14ac:dyDescent="0.25">
      <c r="A9" s="60" t="s">
        <v>66</v>
      </c>
      <c r="B9" s="61" t="s">
        <v>94</v>
      </c>
      <c r="C9" s="61" t="s">
        <v>93</v>
      </c>
    </row>
    <row r="10" spans="1:13" ht="23.25" customHeight="1" x14ac:dyDescent="0.25">
      <c r="A10" s="60"/>
      <c r="B10" s="62"/>
      <c r="C10" s="62"/>
    </row>
    <row r="11" spans="1:13" x14ac:dyDescent="0.25">
      <c r="A11" s="1" t="s">
        <v>0</v>
      </c>
      <c r="B11" s="53">
        <f>SUM(B12,B18,B28,B38,B47,B54,B64,B69,B72,B76)</f>
        <v>459473912</v>
      </c>
      <c r="C11" s="53">
        <f>SUM(C12,C18,C28,C38,C47,C54,C64,C69,C72,C76)</f>
        <v>459473912</v>
      </c>
    </row>
    <row r="12" spans="1:13" x14ac:dyDescent="0.25">
      <c r="A12" s="9" t="s">
        <v>1</v>
      </c>
      <c r="B12" s="12">
        <f>+B13+B14+B15+B16+B17</f>
        <v>167194888</v>
      </c>
      <c r="C12" s="12">
        <f>+C13+C14+C15+C16+C17</f>
        <v>167194888</v>
      </c>
    </row>
    <row r="13" spans="1:13" x14ac:dyDescent="0.25">
      <c r="A13" s="10" t="s">
        <v>2</v>
      </c>
      <c r="B13" s="52">
        <v>133937357</v>
      </c>
      <c r="C13" s="52">
        <v>133937357</v>
      </c>
    </row>
    <row r="14" spans="1:13" x14ac:dyDescent="0.25">
      <c r="A14" s="10" t="s">
        <v>3</v>
      </c>
      <c r="B14" s="52">
        <v>13308791</v>
      </c>
      <c r="C14" s="52">
        <v>13308791</v>
      </c>
    </row>
    <row r="15" spans="1:13" x14ac:dyDescent="0.25">
      <c r="A15" s="10" t="s">
        <v>4</v>
      </c>
      <c r="B15" s="52">
        <v>2802000</v>
      </c>
      <c r="C15" s="52">
        <v>2802000</v>
      </c>
    </row>
    <row r="16" spans="1:13" x14ac:dyDescent="0.25">
      <c r="A16" s="10" t="s">
        <v>5</v>
      </c>
      <c r="B16" s="52">
        <v>25000</v>
      </c>
      <c r="C16" s="52">
        <v>25000</v>
      </c>
    </row>
    <row r="17" spans="1:3" x14ac:dyDescent="0.25">
      <c r="A17" s="10" t="s">
        <v>6</v>
      </c>
      <c r="B17" s="52">
        <v>17121740</v>
      </c>
      <c r="C17" s="52">
        <v>17121740</v>
      </c>
    </row>
    <row r="18" spans="1:3" x14ac:dyDescent="0.25">
      <c r="A18" s="9" t="s">
        <v>7</v>
      </c>
      <c r="B18" s="12">
        <f>+B19+B20+B21+B22+B23+B24+B25+B26+B27</f>
        <v>164494024</v>
      </c>
      <c r="C18" s="12">
        <f>+C19+C20+C21+C22+C23+C24+C25+C26+C27</f>
        <v>164494024</v>
      </c>
    </row>
    <row r="19" spans="1:3" x14ac:dyDescent="0.25">
      <c r="A19" s="10" t="s">
        <v>8</v>
      </c>
      <c r="B19" s="52">
        <v>133691024</v>
      </c>
      <c r="C19" s="52">
        <v>133691024</v>
      </c>
    </row>
    <row r="20" spans="1:3" x14ac:dyDescent="0.25">
      <c r="A20" s="10" t="s">
        <v>9</v>
      </c>
      <c r="B20" s="52">
        <v>2560000</v>
      </c>
      <c r="C20" s="52">
        <v>2560000</v>
      </c>
    </row>
    <row r="21" spans="1:3" x14ac:dyDescent="0.25">
      <c r="A21" s="10" t="s">
        <v>10</v>
      </c>
      <c r="B21" s="52">
        <v>6550000</v>
      </c>
      <c r="C21" s="52">
        <v>6550000</v>
      </c>
    </row>
    <row r="22" spans="1:3" x14ac:dyDescent="0.25">
      <c r="A22" s="10" t="s">
        <v>11</v>
      </c>
      <c r="B22" s="52">
        <v>543000</v>
      </c>
      <c r="C22" s="52">
        <v>543000</v>
      </c>
    </row>
    <row r="23" spans="1:3" x14ac:dyDescent="0.25">
      <c r="A23" s="10" t="s">
        <v>12</v>
      </c>
      <c r="B23" s="52">
        <v>4550000</v>
      </c>
      <c r="C23" s="52">
        <v>4550000</v>
      </c>
    </row>
    <row r="24" spans="1:3" x14ac:dyDescent="0.25">
      <c r="A24" s="10" t="s">
        <v>13</v>
      </c>
      <c r="B24" s="52">
        <v>4450000</v>
      </c>
      <c r="C24" s="52">
        <v>4450000</v>
      </c>
    </row>
    <row r="25" spans="1:3" ht="30" x14ac:dyDescent="0.25">
      <c r="A25" s="10" t="s">
        <v>14</v>
      </c>
      <c r="B25" s="52">
        <v>4995000</v>
      </c>
      <c r="C25" s="52">
        <v>4995000</v>
      </c>
    </row>
    <row r="26" spans="1:3" ht="30" x14ac:dyDescent="0.25">
      <c r="A26" s="10" t="s">
        <v>15</v>
      </c>
      <c r="B26" s="52">
        <v>7155000</v>
      </c>
      <c r="C26" s="52">
        <v>7155000</v>
      </c>
    </row>
    <row r="27" spans="1:3" x14ac:dyDescent="0.25">
      <c r="A27" s="10" t="s">
        <v>16</v>
      </c>
      <c r="B27" s="52"/>
      <c r="C27" s="52"/>
    </row>
    <row r="28" spans="1:3" x14ac:dyDescent="0.25">
      <c r="A28" s="9" t="s">
        <v>17</v>
      </c>
      <c r="B28" s="12">
        <f>+B29+B30+B31+B32+B33+B34+B35+B36+B37</f>
        <v>47830000</v>
      </c>
      <c r="C28" s="12">
        <f>+C29+C30+C31+C32+C33+C34+C35+C36+C37</f>
        <v>47830000</v>
      </c>
    </row>
    <row r="29" spans="1:3" x14ac:dyDescent="0.25">
      <c r="A29" s="10" t="s">
        <v>18</v>
      </c>
      <c r="B29" s="52">
        <v>3675000</v>
      </c>
      <c r="C29" s="52">
        <v>3675000</v>
      </c>
    </row>
    <row r="30" spans="1:3" x14ac:dyDescent="0.25">
      <c r="A30" s="10" t="s">
        <v>19</v>
      </c>
      <c r="B30" s="52">
        <v>1730000</v>
      </c>
      <c r="C30" s="52">
        <v>1730000</v>
      </c>
    </row>
    <row r="31" spans="1:3" x14ac:dyDescent="0.25">
      <c r="A31" s="10" t="s">
        <v>20</v>
      </c>
      <c r="B31" s="52">
        <v>710000</v>
      </c>
      <c r="C31" s="52">
        <v>710000</v>
      </c>
    </row>
    <row r="32" spans="1:3" x14ac:dyDescent="0.25">
      <c r="A32" s="10" t="s">
        <v>21</v>
      </c>
      <c r="B32" s="52">
        <v>20000</v>
      </c>
      <c r="C32" s="52">
        <v>20000</v>
      </c>
    </row>
    <row r="33" spans="1:3" x14ac:dyDescent="0.25">
      <c r="A33" s="10" t="s">
        <v>22</v>
      </c>
      <c r="B33" s="52">
        <v>1177000</v>
      </c>
      <c r="C33" s="52">
        <v>1177000</v>
      </c>
    </row>
    <row r="34" spans="1:3" ht="30" x14ac:dyDescent="0.25">
      <c r="A34" s="10" t="s">
        <v>23</v>
      </c>
      <c r="B34" s="52">
        <v>1218000</v>
      </c>
      <c r="C34" s="52">
        <v>1218000</v>
      </c>
    </row>
    <row r="35" spans="1:3" ht="30" x14ac:dyDescent="0.25">
      <c r="A35" s="10" t="s">
        <v>24</v>
      </c>
      <c r="B35" s="52">
        <v>33055000</v>
      </c>
      <c r="C35" s="52">
        <v>33055000</v>
      </c>
    </row>
    <row r="36" spans="1:3" ht="30" x14ac:dyDescent="0.25">
      <c r="A36" s="10" t="s">
        <v>25</v>
      </c>
      <c r="B36" s="52">
        <v>0</v>
      </c>
      <c r="C36" s="52">
        <v>0</v>
      </c>
    </row>
    <row r="37" spans="1:3" x14ac:dyDescent="0.25">
      <c r="A37" s="10" t="s">
        <v>26</v>
      </c>
      <c r="B37" s="52">
        <v>6245000</v>
      </c>
      <c r="C37" s="52">
        <v>6245000</v>
      </c>
    </row>
    <row r="38" spans="1:3" x14ac:dyDescent="0.25">
      <c r="A38" s="9" t="s">
        <v>27</v>
      </c>
      <c r="B38" s="12">
        <f>+B39</f>
        <v>500000</v>
      </c>
      <c r="C38" s="12">
        <f>+C39</f>
        <v>500000</v>
      </c>
    </row>
    <row r="39" spans="1:3" x14ac:dyDescent="0.25">
      <c r="A39" s="10" t="s">
        <v>28</v>
      </c>
      <c r="B39" s="52">
        <v>500000</v>
      </c>
      <c r="C39" s="52">
        <v>500000</v>
      </c>
    </row>
    <row r="40" spans="1:3" ht="30" x14ac:dyDescent="0.25">
      <c r="A40" s="10" t="s">
        <v>29</v>
      </c>
      <c r="B40" s="52"/>
      <c r="C40" s="52"/>
    </row>
    <row r="41" spans="1:3" ht="30" x14ac:dyDescent="0.25">
      <c r="A41" s="10" t="s">
        <v>30</v>
      </c>
      <c r="B41" s="52"/>
      <c r="C41" s="52"/>
    </row>
    <row r="42" spans="1:3" ht="30" x14ac:dyDescent="0.25">
      <c r="A42" s="10" t="s">
        <v>31</v>
      </c>
      <c r="B42" s="52"/>
      <c r="C42" s="52"/>
    </row>
    <row r="43" spans="1:3" ht="30" x14ac:dyDescent="0.25">
      <c r="A43" s="10" t="s">
        <v>32</v>
      </c>
      <c r="B43" s="52"/>
      <c r="C43" s="52"/>
    </row>
    <row r="44" spans="1:3" x14ac:dyDescent="0.25">
      <c r="A44" s="10" t="s">
        <v>33</v>
      </c>
      <c r="B44" s="52"/>
      <c r="C44" s="52"/>
    </row>
    <row r="45" spans="1:3" x14ac:dyDescent="0.25">
      <c r="A45" s="10" t="s">
        <v>34</v>
      </c>
      <c r="B45" s="52"/>
      <c r="C45" s="52"/>
    </row>
    <row r="46" spans="1:3" ht="30" x14ac:dyDescent="0.25">
      <c r="A46" s="10" t="s">
        <v>35</v>
      </c>
      <c r="B46" s="52"/>
      <c r="C46" s="52"/>
    </row>
    <row r="47" spans="1:3" x14ac:dyDescent="0.25">
      <c r="A47" s="9" t="s">
        <v>36</v>
      </c>
      <c r="B47" s="12">
        <v>0</v>
      </c>
      <c r="C47" s="12">
        <v>0</v>
      </c>
    </row>
    <row r="48" spans="1:3" x14ac:dyDescent="0.25">
      <c r="A48" s="10" t="s">
        <v>37</v>
      </c>
      <c r="B48" s="52"/>
      <c r="C48" s="52"/>
    </row>
    <row r="49" spans="1:3" ht="30" x14ac:dyDescent="0.25">
      <c r="A49" s="10" t="s">
        <v>38</v>
      </c>
      <c r="B49" s="52"/>
      <c r="C49" s="52"/>
    </row>
    <row r="50" spans="1:3" ht="30" x14ac:dyDescent="0.25">
      <c r="A50" s="10" t="s">
        <v>39</v>
      </c>
      <c r="B50" s="52"/>
      <c r="C50" s="52"/>
    </row>
    <row r="51" spans="1:3" ht="30" x14ac:dyDescent="0.25">
      <c r="A51" s="10" t="s">
        <v>40</v>
      </c>
      <c r="B51" s="52"/>
      <c r="C51" s="52"/>
    </row>
    <row r="52" spans="1:3" x14ac:dyDescent="0.25">
      <c r="A52" s="10" t="s">
        <v>41</v>
      </c>
      <c r="B52" s="52"/>
      <c r="C52" s="52"/>
    </row>
    <row r="53" spans="1:3" ht="30" x14ac:dyDescent="0.25">
      <c r="A53" s="10" t="s">
        <v>42</v>
      </c>
      <c r="B53" s="52"/>
      <c r="C53" s="52"/>
    </row>
    <row r="54" spans="1:3" x14ac:dyDescent="0.25">
      <c r="A54" s="9" t="s">
        <v>43</v>
      </c>
      <c r="B54" s="12">
        <f>+B55+B59+B57+B62+B60</f>
        <v>2955000</v>
      </c>
      <c r="C54" s="12">
        <f>+C55+C59+C57+C62+C60</f>
        <v>2955000</v>
      </c>
    </row>
    <row r="55" spans="1:3" x14ac:dyDescent="0.25">
      <c r="A55" s="10" t="s">
        <v>44</v>
      </c>
      <c r="B55" s="52">
        <v>615000</v>
      </c>
      <c r="C55" s="52">
        <v>615000</v>
      </c>
    </row>
    <row r="56" spans="1:3" ht="30" x14ac:dyDescent="0.25">
      <c r="A56" s="10" t="s">
        <v>45</v>
      </c>
      <c r="B56" s="52"/>
      <c r="C56" s="52"/>
    </row>
    <row r="57" spans="1:3" ht="30" x14ac:dyDescent="0.25">
      <c r="A57" s="10" t="s">
        <v>46</v>
      </c>
      <c r="B57" s="52">
        <v>500000</v>
      </c>
      <c r="C57" s="52">
        <v>500000</v>
      </c>
    </row>
    <row r="58" spans="1:3" ht="30" x14ac:dyDescent="0.25">
      <c r="A58" s="10" t="s">
        <v>47</v>
      </c>
      <c r="B58" s="52"/>
      <c r="C58" s="52"/>
    </row>
    <row r="59" spans="1:3" x14ac:dyDescent="0.25">
      <c r="A59" s="10" t="s">
        <v>48</v>
      </c>
      <c r="B59" s="52">
        <v>1590000</v>
      </c>
      <c r="C59" s="52">
        <v>1590000</v>
      </c>
    </row>
    <row r="60" spans="1:3" x14ac:dyDescent="0.25">
      <c r="A60" s="10" t="s">
        <v>49</v>
      </c>
      <c r="B60" s="52">
        <v>50000</v>
      </c>
      <c r="C60" s="52">
        <v>50000</v>
      </c>
    </row>
    <row r="61" spans="1:3" x14ac:dyDescent="0.25">
      <c r="A61" s="10" t="s">
        <v>50</v>
      </c>
      <c r="B61" s="52"/>
      <c r="C61" s="52"/>
    </row>
    <row r="62" spans="1:3" x14ac:dyDescent="0.25">
      <c r="A62" s="10" t="s">
        <v>51</v>
      </c>
      <c r="B62" s="52">
        <v>200000</v>
      </c>
      <c r="C62" s="52">
        <v>200000</v>
      </c>
    </row>
    <row r="63" spans="1:3" ht="30" x14ac:dyDescent="0.25">
      <c r="A63" s="10" t="s">
        <v>52</v>
      </c>
      <c r="B63" s="52"/>
      <c r="C63" s="52"/>
    </row>
    <row r="64" spans="1:3" x14ac:dyDescent="0.25">
      <c r="A64" s="9" t="s">
        <v>53</v>
      </c>
      <c r="B64" s="12">
        <f>+B66</f>
        <v>76500000</v>
      </c>
      <c r="C64" s="12">
        <f>+C66</f>
        <v>76500000</v>
      </c>
    </row>
    <row r="65" spans="1:3" x14ac:dyDescent="0.25">
      <c r="A65" s="10" t="s">
        <v>54</v>
      </c>
      <c r="B65" s="52"/>
      <c r="C65" s="52"/>
    </row>
    <row r="66" spans="1:3" x14ac:dyDescent="0.25">
      <c r="A66" s="10" t="s">
        <v>55</v>
      </c>
      <c r="B66" s="52">
        <v>76500000</v>
      </c>
      <c r="C66" s="52">
        <v>76500000</v>
      </c>
    </row>
    <row r="67" spans="1:3" x14ac:dyDescent="0.25">
      <c r="A67" s="10" t="s">
        <v>56</v>
      </c>
      <c r="B67" s="52"/>
      <c r="C67" s="52"/>
    </row>
    <row r="68" spans="1:3" ht="30" x14ac:dyDescent="0.25">
      <c r="A68" s="10" t="s">
        <v>57</v>
      </c>
      <c r="B68" s="52"/>
      <c r="C68" s="52"/>
    </row>
    <row r="69" spans="1:3" ht="30" x14ac:dyDescent="0.25">
      <c r="A69" s="9" t="s">
        <v>58</v>
      </c>
      <c r="B69" s="12">
        <v>0</v>
      </c>
      <c r="C69" s="12">
        <v>0</v>
      </c>
    </row>
    <row r="70" spans="1:3" x14ac:dyDescent="0.25">
      <c r="A70" s="10" t="s">
        <v>59</v>
      </c>
      <c r="B70" s="52"/>
      <c r="C70" s="52"/>
    </row>
    <row r="71" spans="1:3" ht="30" x14ac:dyDescent="0.25">
      <c r="A71" s="10" t="s">
        <v>60</v>
      </c>
      <c r="B71" s="52"/>
      <c r="C71" s="52"/>
    </row>
    <row r="72" spans="1:3" x14ac:dyDescent="0.25">
      <c r="A72" s="9" t="s">
        <v>61</v>
      </c>
      <c r="B72" s="12">
        <v>0</v>
      </c>
      <c r="C72" s="12">
        <v>0</v>
      </c>
    </row>
    <row r="73" spans="1:3" x14ac:dyDescent="0.25">
      <c r="A73" s="10" t="s">
        <v>62</v>
      </c>
      <c r="B73" s="52"/>
      <c r="C73" s="52"/>
    </row>
    <row r="74" spans="1:3" x14ac:dyDescent="0.25">
      <c r="A74" s="10" t="s">
        <v>63</v>
      </c>
      <c r="B74" s="52"/>
      <c r="C74" s="52"/>
    </row>
    <row r="75" spans="1:3" ht="30" x14ac:dyDescent="0.25">
      <c r="A75" s="10" t="s">
        <v>64</v>
      </c>
      <c r="B75" s="52"/>
      <c r="C75" s="52"/>
    </row>
    <row r="76" spans="1:3" x14ac:dyDescent="0.25">
      <c r="A76" s="11" t="s">
        <v>67</v>
      </c>
      <c r="B76" s="14">
        <v>0</v>
      </c>
      <c r="C76" s="14">
        <v>0</v>
      </c>
    </row>
    <row r="77" spans="1:3" x14ac:dyDescent="0.25">
      <c r="A77" s="9" t="s">
        <v>68</v>
      </c>
      <c r="B77" s="12">
        <v>0</v>
      </c>
      <c r="C77" s="12">
        <v>0</v>
      </c>
    </row>
    <row r="78" spans="1:3" ht="30" x14ac:dyDescent="0.25">
      <c r="A78" s="10" t="s">
        <v>69</v>
      </c>
      <c r="B78" s="52"/>
      <c r="C78" s="52"/>
    </row>
    <row r="79" spans="1:3" ht="30" x14ac:dyDescent="0.25">
      <c r="A79" s="10" t="s">
        <v>70</v>
      </c>
      <c r="B79" s="52"/>
      <c r="C79" s="52"/>
    </row>
    <row r="80" spans="1:3" x14ac:dyDescent="0.25">
      <c r="A80" s="9" t="s">
        <v>71</v>
      </c>
      <c r="B80" s="12">
        <v>0</v>
      </c>
      <c r="C80" s="12">
        <v>0</v>
      </c>
    </row>
    <row r="81" spans="1:3" x14ac:dyDescent="0.25">
      <c r="A81" s="10" t="s">
        <v>72</v>
      </c>
      <c r="B81" s="52"/>
      <c r="C81" s="52"/>
    </row>
    <row r="82" spans="1:3" x14ac:dyDescent="0.25">
      <c r="A82" s="10" t="s">
        <v>73</v>
      </c>
      <c r="B82" s="52"/>
      <c r="C82" s="52"/>
    </row>
    <row r="83" spans="1:3" x14ac:dyDescent="0.25">
      <c r="A83" s="9" t="s">
        <v>74</v>
      </c>
      <c r="B83" s="12">
        <v>0</v>
      </c>
      <c r="C83" s="12">
        <v>0</v>
      </c>
    </row>
    <row r="84" spans="1:3" x14ac:dyDescent="0.25">
      <c r="A84" s="10" t="s">
        <v>75</v>
      </c>
      <c r="B84" s="52"/>
      <c r="C84" s="52"/>
    </row>
    <row r="85" spans="1:3" x14ac:dyDescent="0.25">
      <c r="A85" s="2" t="s">
        <v>65</v>
      </c>
      <c r="B85" s="15">
        <f>SUM(B64,B54,B38,B28,B18,B12)</f>
        <v>459473912</v>
      </c>
      <c r="C85" s="15">
        <f>SUM(C64,C54,C38,C28,C18,C12)</f>
        <v>459473912</v>
      </c>
    </row>
    <row r="86" spans="1:3" x14ac:dyDescent="0.25">
      <c r="B86" s="50">
        <f>459473912-B85</f>
        <v>0</v>
      </c>
    </row>
    <row r="91" spans="1:3" ht="15.75" thickBot="1" x14ac:dyDescent="0.3"/>
    <row r="92" spans="1:3" ht="21" customHeight="1" thickBot="1" x14ac:dyDescent="0.3">
      <c r="A92" s="27" t="s">
        <v>101</v>
      </c>
    </row>
    <row r="93" spans="1:3" ht="28.5" customHeight="1" thickBot="1" x14ac:dyDescent="0.3">
      <c r="A93" s="28" t="s">
        <v>102</v>
      </c>
    </row>
    <row r="94" spans="1:3" ht="65.25" thickBot="1" x14ac:dyDescent="0.3">
      <c r="A94" s="29" t="s">
        <v>103</v>
      </c>
    </row>
    <row r="103" spans="1:1" x14ac:dyDescent="0.25">
      <c r="A103" s="26" t="s">
        <v>105</v>
      </c>
    </row>
    <row r="104" spans="1:1" x14ac:dyDescent="0.25">
      <c r="A104" t="s">
        <v>104</v>
      </c>
    </row>
  </sheetData>
  <mergeCells count="10">
    <mergeCell ref="A9:A10"/>
    <mergeCell ref="B9:B10"/>
    <mergeCell ref="C9:C10"/>
    <mergeCell ref="A6:C6"/>
    <mergeCell ref="A5:C5"/>
    <mergeCell ref="A1:C1"/>
    <mergeCell ref="A2:C2"/>
    <mergeCell ref="A4:C4"/>
    <mergeCell ref="A3:C3"/>
    <mergeCell ref="A7:C7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0"/>
  <sheetViews>
    <sheetView showGridLines="0" tabSelected="1" zoomScaleNormal="100" workbookViewId="0">
      <pane xSplit="1" ySplit="8" topLeftCell="H81" activePane="bottomRight" state="frozen"/>
      <selection pane="topRight" activeCell="B1" sqref="B1"/>
      <selection pane="bottomLeft" activeCell="A9" sqref="A9"/>
      <selection pane="bottomRight" activeCell="B89" sqref="B89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4.5703125" customWidth="1"/>
    <col min="4" max="10" width="14.28515625" customWidth="1"/>
    <col min="11" max="11" width="14.28515625" style="13" customWidth="1"/>
    <col min="12" max="12" width="13.85546875" customWidth="1"/>
    <col min="13" max="13" width="13.5703125" customWidth="1"/>
    <col min="14" max="14" width="14" style="13" customWidth="1"/>
    <col min="15" max="15" width="13.28515625" style="13" customWidth="1"/>
    <col min="16" max="16" width="15.42578125" customWidth="1"/>
    <col min="17" max="17" width="17.42578125" customWidth="1"/>
  </cols>
  <sheetData>
    <row r="1" spans="1:18" ht="28.5" x14ac:dyDescent="0.25">
      <c r="A1" s="54" t="s">
        <v>95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8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8" ht="16.5" customHeight="1" x14ac:dyDescent="0.25">
      <c r="A3" s="68" t="s">
        <v>107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8" ht="21" customHeight="1" x14ac:dyDescent="0.25">
      <c r="A4" s="58" t="s">
        <v>92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8" ht="15.75" x14ac:dyDescent="0.25">
      <c r="A5" s="59" t="s">
        <v>77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8" ht="25.5" customHeight="1" x14ac:dyDescent="0.25">
      <c r="A6" s="70" t="s">
        <v>66</v>
      </c>
      <c r="B6" s="71" t="s">
        <v>94</v>
      </c>
      <c r="C6" s="71" t="s">
        <v>93</v>
      </c>
      <c r="D6" s="65" t="s">
        <v>91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</row>
    <row r="7" spans="1:18" x14ac:dyDescent="0.25">
      <c r="A7" s="70"/>
      <c r="B7" s="72"/>
      <c r="C7" s="72"/>
      <c r="D7" s="30" t="s">
        <v>79</v>
      </c>
      <c r="E7" s="30" t="s">
        <v>80</v>
      </c>
      <c r="F7" s="30" t="s">
        <v>81</v>
      </c>
      <c r="G7" s="30" t="s">
        <v>82</v>
      </c>
      <c r="H7" s="31" t="s">
        <v>83</v>
      </c>
      <c r="I7" s="30" t="s">
        <v>84</v>
      </c>
      <c r="J7" s="31" t="s">
        <v>85</v>
      </c>
      <c r="K7" s="48" t="s">
        <v>86</v>
      </c>
      <c r="L7" s="30" t="s">
        <v>87</v>
      </c>
      <c r="M7" s="30" t="s">
        <v>88</v>
      </c>
      <c r="N7" s="48" t="s">
        <v>89</v>
      </c>
      <c r="O7" s="49" t="s">
        <v>90</v>
      </c>
      <c r="P7" s="30" t="s">
        <v>78</v>
      </c>
    </row>
    <row r="8" spans="1:18" x14ac:dyDescent="0.25">
      <c r="A8" s="32" t="s">
        <v>0</v>
      </c>
      <c r="B8" s="33">
        <f>SUM(B9,B15,B25,B35,B44,B51,B61,B66,B69,B73)</f>
        <v>459473912</v>
      </c>
      <c r="C8" s="34">
        <f>SUM(C9,C15,C25,C35,C44,C51,C61,C66,C69,C73)</f>
        <v>562432848.16000009</v>
      </c>
      <c r="D8" s="34">
        <f>SUM(D9,D15,D25,D35,D44,D51,D61,D66,D69)</f>
        <v>25132101.349999994</v>
      </c>
      <c r="E8" s="34">
        <f t="shared" ref="E8:G8" si="0">SUM(E9,E15,E25,E35,E44,E51,E61,E66,E69)</f>
        <v>25953735.390000001</v>
      </c>
      <c r="F8" s="34">
        <f t="shared" si="0"/>
        <v>28492836.470000003</v>
      </c>
      <c r="G8" s="34">
        <f t="shared" si="0"/>
        <v>31104787.980000004</v>
      </c>
      <c r="H8" s="34">
        <f t="shared" ref="H8" si="1">SUM(H9,H15,H25,H35,H44,H51,H61,H66,H69)</f>
        <v>30219764.359999999</v>
      </c>
      <c r="I8" s="34">
        <f t="shared" ref="I8" si="2">SUM(I9,I15,I25,I35,I44,I51,I61,I66,I69)</f>
        <v>39137587.969999999</v>
      </c>
      <c r="J8" s="34">
        <f t="shared" ref="J8" si="3">SUM(J9,J15,J25,J35,J44,J51,J61,J66,J69)</f>
        <v>24669032.960000001</v>
      </c>
      <c r="K8" s="34">
        <f t="shared" ref="K8" si="4">SUM(K9,K15,K25,K35,K44,K51,K61,K66,K69)</f>
        <v>30114986.52</v>
      </c>
      <c r="L8" s="33">
        <f t="shared" ref="L8:M8" si="5">SUM(L9,L15,L25,L35,L44,L51,L61,L66,L69)</f>
        <v>0</v>
      </c>
      <c r="M8" s="33">
        <f t="shared" si="5"/>
        <v>0</v>
      </c>
      <c r="N8" s="34">
        <f t="shared" ref="N8" si="6">SUM(N9,N15,N25,N35,N44,N51,N61,N66,N69)</f>
        <v>0</v>
      </c>
      <c r="O8" s="34">
        <f t="shared" ref="O8:P8" si="7">SUM(O9,O15,O25,O35,O44,O51,O61,O66,O69)</f>
        <v>0</v>
      </c>
      <c r="P8" s="34">
        <f t="shared" si="7"/>
        <v>234824833</v>
      </c>
      <c r="Q8" s="51"/>
      <c r="R8" s="16"/>
    </row>
    <row r="9" spans="1:18" x14ac:dyDescent="0.25">
      <c r="A9" s="35" t="s">
        <v>1</v>
      </c>
      <c r="B9" s="36">
        <f>+B10+B11+B12+B13+B14</f>
        <v>167194888</v>
      </c>
      <c r="C9" s="36">
        <f>+C10+C11+C12+C13+C14</f>
        <v>168730357</v>
      </c>
      <c r="D9" s="38">
        <f>SUM(D10:D14)</f>
        <v>11132454.66</v>
      </c>
      <c r="E9" s="38">
        <f t="shared" ref="E9:F9" si="8">SUM(E10:E14)</f>
        <v>12402145.32</v>
      </c>
      <c r="F9" s="38">
        <f t="shared" si="8"/>
        <v>12334899.73</v>
      </c>
      <c r="G9" s="36">
        <f t="shared" ref="G9" si="9">SUM(G10:G14)</f>
        <v>12087649.9</v>
      </c>
      <c r="H9" s="38">
        <f t="shared" ref="H9" si="10">SUM(H10:H14)</f>
        <v>12988822.120000001</v>
      </c>
      <c r="I9" s="38">
        <f t="shared" ref="I9" si="11">SUM(I10:I14)</f>
        <v>13149418.890000001</v>
      </c>
      <c r="J9" s="38">
        <f t="shared" ref="J9" si="12">SUM(J10:J14)</f>
        <v>12659751.790000001</v>
      </c>
      <c r="K9" s="36">
        <f t="shared" ref="K9" si="13">SUM(K10:K14)</f>
        <v>13248872.940000001</v>
      </c>
      <c r="L9" s="38">
        <f t="shared" ref="L9" si="14">SUM(L10:L14)</f>
        <v>0</v>
      </c>
      <c r="M9" s="38">
        <f>SUM(M10:M14)</f>
        <v>0</v>
      </c>
      <c r="N9" s="36">
        <f t="shared" ref="N9" si="15">SUM(N10:N14)</f>
        <v>0</v>
      </c>
      <c r="O9" s="36">
        <f t="shared" ref="O9" si="16">SUM(O10:O14)</f>
        <v>0</v>
      </c>
      <c r="P9" s="36">
        <f>SUM(D9:O9)</f>
        <v>100004015.35000001</v>
      </c>
    </row>
    <row r="10" spans="1:18" x14ac:dyDescent="0.25">
      <c r="A10" s="39" t="s">
        <v>2</v>
      </c>
      <c r="B10" s="40">
        <v>133937357</v>
      </c>
      <c r="C10" s="40">
        <v>135472826</v>
      </c>
      <c r="D10" s="40">
        <v>9395327.5199999996</v>
      </c>
      <c r="E10" s="40">
        <v>10503621.060000001</v>
      </c>
      <c r="F10" s="40">
        <v>10609478.720000001</v>
      </c>
      <c r="G10" s="40">
        <v>9894554.8300000001</v>
      </c>
      <c r="H10" s="40">
        <v>11015977.390000001</v>
      </c>
      <c r="I10" s="40">
        <v>11179228.189999999</v>
      </c>
      <c r="J10" s="40">
        <v>10951303.800000001</v>
      </c>
      <c r="K10" s="40">
        <v>11302175.050000001</v>
      </c>
      <c r="L10" s="40"/>
      <c r="M10" s="47"/>
      <c r="N10" s="40"/>
      <c r="O10" s="40"/>
      <c r="P10" s="40">
        <f t="shared" ref="P10:P73" si="17">SUM(D10:O10)</f>
        <v>84851666.559999987</v>
      </c>
      <c r="Q10" s="51"/>
    </row>
    <row r="11" spans="1:18" x14ac:dyDescent="0.25">
      <c r="A11" s="39" t="s">
        <v>3</v>
      </c>
      <c r="B11" s="40">
        <v>13308791</v>
      </c>
      <c r="C11" s="40">
        <v>13308791</v>
      </c>
      <c r="D11" s="40">
        <v>305771.15000000002</v>
      </c>
      <c r="E11" s="40">
        <v>378310.63</v>
      </c>
      <c r="F11" s="40">
        <v>160300</v>
      </c>
      <c r="G11" s="40">
        <v>690649.76</v>
      </c>
      <c r="H11" s="40">
        <v>197976.56</v>
      </c>
      <c r="I11" s="40">
        <v>465748.96</v>
      </c>
      <c r="J11" s="40">
        <v>152000</v>
      </c>
      <c r="K11" s="40">
        <v>335268.34999999998</v>
      </c>
      <c r="L11" s="40"/>
      <c r="M11" s="47"/>
      <c r="N11" s="40"/>
      <c r="O11" s="40"/>
      <c r="P11" s="40">
        <f t="shared" si="17"/>
        <v>2686025.41</v>
      </c>
      <c r="Q11" s="51"/>
    </row>
    <row r="12" spans="1:18" x14ac:dyDescent="0.25">
      <c r="A12" s="39" t="s">
        <v>4</v>
      </c>
      <c r="B12" s="40">
        <v>2802000</v>
      </c>
      <c r="C12" s="40">
        <v>2802000</v>
      </c>
      <c r="D12" s="40">
        <v>150708</v>
      </c>
      <c r="E12" s="40">
        <v>236557.5</v>
      </c>
      <c r="F12" s="40">
        <v>209227.5</v>
      </c>
      <c r="G12" s="40">
        <v>161313.16</v>
      </c>
      <c r="H12" s="40">
        <v>432721.5</v>
      </c>
      <c r="I12" s="40">
        <v>167019.5</v>
      </c>
      <c r="J12" s="40">
        <v>165032.5</v>
      </c>
      <c r="K12" s="40">
        <v>226760</v>
      </c>
      <c r="L12" s="40"/>
      <c r="M12" s="47"/>
      <c r="N12" s="40"/>
      <c r="O12" s="40"/>
      <c r="P12" s="40">
        <f t="shared" si="17"/>
        <v>1749339.6600000001</v>
      </c>
      <c r="Q12" s="51"/>
    </row>
    <row r="13" spans="1:18" x14ac:dyDescent="0.25">
      <c r="A13" s="39" t="s">
        <v>5</v>
      </c>
      <c r="B13" s="40">
        <v>25000</v>
      </c>
      <c r="C13" s="40">
        <v>25000</v>
      </c>
      <c r="D13" s="40"/>
      <c r="E13" s="40"/>
      <c r="F13" s="40"/>
      <c r="G13" s="40"/>
      <c r="H13" s="40"/>
      <c r="I13" s="40"/>
      <c r="J13" s="40"/>
      <c r="K13" s="40"/>
      <c r="L13" s="40"/>
      <c r="M13" s="42"/>
      <c r="N13" s="40"/>
      <c r="O13" s="40"/>
      <c r="P13" s="40">
        <f t="shared" si="17"/>
        <v>0</v>
      </c>
      <c r="Q13" s="51"/>
    </row>
    <row r="14" spans="1:18" ht="26.25" x14ac:dyDescent="0.25">
      <c r="A14" s="39" t="s">
        <v>6</v>
      </c>
      <c r="B14" s="40">
        <v>17121740</v>
      </c>
      <c r="C14" s="40">
        <v>17121740</v>
      </c>
      <c r="D14" s="40">
        <v>1280647.99</v>
      </c>
      <c r="E14" s="40">
        <v>1283656.1299999999</v>
      </c>
      <c r="F14" s="40">
        <v>1355893.51</v>
      </c>
      <c r="G14" s="40">
        <v>1341132.1499999999</v>
      </c>
      <c r="H14" s="40">
        <v>1342146.67</v>
      </c>
      <c r="I14" s="40">
        <v>1337422.24</v>
      </c>
      <c r="J14" s="40">
        <v>1391415.49</v>
      </c>
      <c r="K14" s="40">
        <v>1384669.54</v>
      </c>
      <c r="L14" s="40"/>
      <c r="M14" s="47"/>
      <c r="N14" s="40"/>
      <c r="O14" s="40"/>
      <c r="P14" s="40">
        <f t="shared" si="17"/>
        <v>10716983.719999999</v>
      </c>
      <c r="Q14" s="51"/>
    </row>
    <row r="15" spans="1:18" x14ac:dyDescent="0.25">
      <c r="A15" s="35" t="s">
        <v>7</v>
      </c>
      <c r="B15" s="36">
        <f>+B16+B17+B18+B19+B20+B21+B22+B23+B24</f>
        <v>164494024</v>
      </c>
      <c r="C15" s="36">
        <f>+C16+C17+C18+C19+C20+C21+C22+C23+C24</f>
        <v>190932481.21000001</v>
      </c>
      <c r="D15" s="38">
        <f>SUM(D16:D24)</f>
        <v>12786019.209999997</v>
      </c>
      <c r="E15" s="38">
        <f t="shared" ref="E15:F15" si="18">SUM(E16:E24)</f>
        <v>11319421.949999999</v>
      </c>
      <c r="F15" s="38">
        <f t="shared" si="18"/>
        <v>11424325.02</v>
      </c>
      <c r="G15" s="36">
        <f t="shared" ref="G15" si="19">SUM(G16:G24)</f>
        <v>12229585.220000001</v>
      </c>
      <c r="H15" s="38">
        <f t="shared" ref="H15" si="20">SUM(H16:H24)</f>
        <v>12588656.740000002</v>
      </c>
      <c r="I15" s="38">
        <f t="shared" ref="I15" si="21">SUM(I16:I24)</f>
        <v>9762729.0299999993</v>
      </c>
      <c r="J15" s="38">
        <f t="shared" ref="J15" si="22">SUM(J16:J24)</f>
        <v>10407743.48</v>
      </c>
      <c r="K15" s="36">
        <f t="shared" ref="K15" si="23">SUM(K16:K24)</f>
        <v>12672173.02</v>
      </c>
      <c r="L15" s="36">
        <f t="shared" ref="L15:M15" si="24">SUM(L16:L24)</f>
        <v>0</v>
      </c>
      <c r="M15" s="38">
        <f t="shared" si="24"/>
        <v>0</v>
      </c>
      <c r="N15" s="36">
        <f t="shared" ref="N15" si="25">SUM(N16:N24)</f>
        <v>0</v>
      </c>
      <c r="O15" s="36">
        <f t="shared" ref="O15" si="26">SUM(O16:O24)</f>
        <v>0</v>
      </c>
      <c r="P15" s="36">
        <f t="shared" si="17"/>
        <v>93190653.669999987</v>
      </c>
    </row>
    <row r="16" spans="1:18" x14ac:dyDescent="0.25">
      <c r="A16" s="39" t="s">
        <v>8</v>
      </c>
      <c r="B16" s="40">
        <v>133691024</v>
      </c>
      <c r="C16" s="40">
        <v>151579481.21000001</v>
      </c>
      <c r="D16" s="40">
        <v>10919588.27</v>
      </c>
      <c r="E16" s="40">
        <v>9720954.0399999991</v>
      </c>
      <c r="F16" s="40">
        <v>10014779.529999999</v>
      </c>
      <c r="G16" s="40">
        <v>9443715.3300000001</v>
      </c>
      <c r="H16" s="40">
        <v>8253310.5499999998</v>
      </c>
      <c r="I16" s="40">
        <v>6876996.2400000002</v>
      </c>
      <c r="J16" s="40">
        <v>8494963.9299999997</v>
      </c>
      <c r="K16" s="40">
        <v>10633011.119999999</v>
      </c>
      <c r="L16" s="40"/>
      <c r="M16" s="47"/>
      <c r="N16" s="40"/>
      <c r="O16" s="40"/>
      <c r="P16" s="40">
        <f t="shared" si="17"/>
        <v>74357319.00999999</v>
      </c>
      <c r="Q16" s="51"/>
    </row>
    <row r="17" spans="1:16" ht="26.25" x14ac:dyDescent="0.25">
      <c r="A17" s="39" t="s">
        <v>9</v>
      </c>
      <c r="B17" s="40">
        <v>2560000</v>
      </c>
      <c r="C17" s="40">
        <v>2560000</v>
      </c>
      <c r="D17" s="40">
        <v>112690</v>
      </c>
      <c r="E17" s="40">
        <v>95540</v>
      </c>
      <c r="F17" s="40">
        <v>108710</v>
      </c>
      <c r="G17" s="40">
        <v>136250</v>
      </c>
      <c r="H17" s="40">
        <v>158770</v>
      </c>
      <c r="I17" s="40">
        <v>196340</v>
      </c>
      <c r="J17" s="40">
        <v>156750</v>
      </c>
      <c r="K17" s="40">
        <v>211830</v>
      </c>
      <c r="L17" s="40"/>
      <c r="M17" s="40"/>
      <c r="N17" s="40"/>
      <c r="O17" s="40"/>
      <c r="P17" s="40">
        <f t="shared" si="17"/>
        <v>1176880</v>
      </c>
    </row>
    <row r="18" spans="1:16" x14ac:dyDescent="0.25">
      <c r="A18" s="39" t="s">
        <v>10</v>
      </c>
      <c r="B18" s="40">
        <v>6550000</v>
      </c>
      <c r="C18" s="40">
        <v>6441550</v>
      </c>
      <c r="D18" s="40">
        <v>450000</v>
      </c>
      <c r="E18" s="40">
        <v>450000</v>
      </c>
      <c r="F18" s="40">
        <v>536100.01</v>
      </c>
      <c r="G18" s="40">
        <v>511000</v>
      </c>
      <c r="H18" s="40">
        <v>640375</v>
      </c>
      <c r="I18" s="40">
        <v>500000</v>
      </c>
      <c r="J18" s="40">
        <v>500000</v>
      </c>
      <c r="K18" s="40">
        <v>753043.35</v>
      </c>
      <c r="L18" s="40"/>
      <c r="M18" s="47"/>
      <c r="N18" s="40"/>
      <c r="O18" s="40"/>
      <c r="P18" s="40">
        <f t="shared" si="17"/>
        <v>4340518.3599999994</v>
      </c>
    </row>
    <row r="19" spans="1:16" x14ac:dyDescent="0.25">
      <c r="A19" s="39" t="s">
        <v>11</v>
      </c>
      <c r="B19" s="40">
        <v>543000</v>
      </c>
      <c r="C19" s="40">
        <v>3051450</v>
      </c>
      <c r="D19" s="40">
        <v>524603.75</v>
      </c>
      <c r="E19" s="40">
        <v>4550</v>
      </c>
      <c r="F19" s="40"/>
      <c r="G19" s="40">
        <v>108450</v>
      </c>
      <c r="H19" s="40">
        <v>1354706.06</v>
      </c>
      <c r="I19" s="40">
        <v>2500</v>
      </c>
      <c r="J19" s="40"/>
      <c r="K19" s="40">
        <v>80475</v>
      </c>
      <c r="L19" s="40"/>
      <c r="M19" s="47"/>
      <c r="N19" s="40"/>
      <c r="O19" s="40"/>
      <c r="P19" s="40">
        <f t="shared" si="17"/>
        <v>2075284.81</v>
      </c>
    </row>
    <row r="20" spans="1:16" x14ac:dyDescent="0.25">
      <c r="A20" s="39" t="s">
        <v>12</v>
      </c>
      <c r="B20" s="40">
        <v>4550000</v>
      </c>
      <c r="C20" s="40">
        <v>5450000</v>
      </c>
      <c r="D20" s="40">
        <v>188937.45</v>
      </c>
      <c r="E20" s="40">
        <v>440429.14</v>
      </c>
      <c r="F20" s="40">
        <v>232411.67</v>
      </c>
      <c r="G20" s="40">
        <v>240329.15</v>
      </c>
      <c r="H20" s="40">
        <v>441379.99</v>
      </c>
      <c r="I20" s="40">
        <v>705545.63</v>
      </c>
      <c r="J20" s="40">
        <v>422960.66</v>
      </c>
      <c r="K20" s="40">
        <v>99600</v>
      </c>
      <c r="L20" s="40"/>
      <c r="M20" s="47"/>
      <c r="N20" s="40"/>
      <c r="O20" s="40"/>
      <c r="P20" s="40">
        <f t="shared" si="17"/>
        <v>2771593.6900000004</v>
      </c>
    </row>
    <row r="21" spans="1:16" x14ac:dyDescent="0.25">
      <c r="A21" s="39" t="s">
        <v>13</v>
      </c>
      <c r="B21" s="40">
        <v>4450000</v>
      </c>
      <c r="C21" s="40">
        <v>6050000</v>
      </c>
      <c r="D21" s="40">
        <v>322542</v>
      </c>
      <c r="E21" s="40">
        <v>8632.1200000000008</v>
      </c>
      <c r="F21" s="40">
        <v>310902</v>
      </c>
      <c r="G21" s="40">
        <v>155451</v>
      </c>
      <c r="H21" s="40">
        <v>908071.15</v>
      </c>
      <c r="I21" s="40"/>
      <c r="J21" s="40">
        <v>565632.75</v>
      </c>
      <c r="K21" s="40">
        <v>406324.38</v>
      </c>
      <c r="L21" s="40"/>
      <c r="M21" s="47"/>
      <c r="N21" s="40"/>
      <c r="O21" s="40"/>
      <c r="P21" s="40">
        <f t="shared" si="17"/>
        <v>2677555.4</v>
      </c>
    </row>
    <row r="22" spans="1:16" ht="39" x14ac:dyDescent="0.25">
      <c r="A22" s="39" t="s">
        <v>14</v>
      </c>
      <c r="B22" s="40">
        <v>4995000</v>
      </c>
      <c r="C22" s="40">
        <v>8395000</v>
      </c>
      <c r="D22" s="40">
        <v>201307.04</v>
      </c>
      <c r="E22" s="40">
        <v>497769.77</v>
      </c>
      <c r="F22" s="40">
        <v>163921.81</v>
      </c>
      <c r="G22" s="40">
        <v>1540639.74</v>
      </c>
      <c r="H22" s="40">
        <v>666253.97</v>
      </c>
      <c r="I22" s="40">
        <v>1374653.55</v>
      </c>
      <c r="J22" s="40">
        <v>216435.64</v>
      </c>
      <c r="K22" s="40">
        <v>249429.42</v>
      </c>
      <c r="L22" s="40"/>
      <c r="M22" s="47"/>
      <c r="N22" s="40"/>
      <c r="O22" s="40"/>
      <c r="P22" s="40">
        <f t="shared" si="17"/>
        <v>4910410.9399999995</v>
      </c>
    </row>
    <row r="23" spans="1:16" ht="26.25" x14ac:dyDescent="0.25">
      <c r="A23" s="39" t="s">
        <v>15</v>
      </c>
      <c r="B23" s="40">
        <v>7155000</v>
      </c>
      <c r="C23" s="40">
        <v>7155000</v>
      </c>
      <c r="D23" s="40">
        <v>20745</v>
      </c>
      <c r="E23" s="40">
        <v>90505.5</v>
      </c>
      <c r="F23" s="40">
        <v>57500</v>
      </c>
      <c r="G23" s="40">
        <v>93750</v>
      </c>
      <c r="H23" s="40">
        <v>165790.01999999999</v>
      </c>
      <c r="I23" s="40">
        <v>59003.61</v>
      </c>
      <c r="J23" s="40">
        <v>51000.5</v>
      </c>
      <c r="K23" s="40">
        <v>229423.75</v>
      </c>
      <c r="L23" s="40"/>
      <c r="M23" s="47"/>
      <c r="N23" s="40"/>
      <c r="O23" s="40"/>
      <c r="P23" s="40">
        <f t="shared" si="17"/>
        <v>767718.38</v>
      </c>
    </row>
    <row r="24" spans="1:16" x14ac:dyDescent="0.25">
      <c r="A24" s="39" t="s">
        <v>16</v>
      </c>
      <c r="B24" s="40"/>
      <c r="C24" s="40">
        <v>250000</v>
      </c>
      <c r="D24" s="40">
        <v>45605.7</v>
      </c>
      <c r="E24" s="40">
        <v>11041.38</v>
      </c>
      <c r="F24" s="40"/>
      <c r="G24" s="40"/>
      <c r="H24" s="40"/>
      <c r="I24" s="40">
        <v>47690</v>
      </c>
      <c r="J24" s="40"/>
      <c r="K24" s="40">
        <v>9036</v>
      </c>
      <c r="L24" s="40"/>
      <c r="M24" s="42"/>
      <c r="N24" s="40"/>
      <c r="O24" s="40"/>
      <c r="P24" s="40">
        <f t="shared" si="17"/>
        <v>113373.07999999999</v>
      </c>
    </row>
    <row r="25" spans="1:16" x14ac:dyDescent="0.25">
      <c r="A25" s="35" t="s">
        <v>17</v>
      </c>
      <c r="B25" s="36">
        <f>+B26+B27+B28+B29+B30+B31+B32+B33+B34</f>
        <v>47830000</v>
      </c>
      <c r="C25" s="36">
        <f>+C26+C27+C28+C29+C30+C31+C32+C33+C34</f>
        <v>59130000</v>
      </c>
      <c r="D25" s="36">
        <f>SUM(D26:D34)</f>
        <v>1133829.08</v>
      </c>
      <c r="E25" s="36">
        <f t="shared" ref="E25:F25" si="27">SUM(E26:E34)</f>
        <v>2172148.0099999998</v>
      </c>
      <c r="F25" s="36">
        <f t="shared" si="27"/>
        <v>4411922.21</v>
      </c>
      <c r="G25" s="36">
        <f t="shared" ref="G25" si="28">SUM(G26:G34)</f>
        <v>2264147.7799999998</v>
      </c>
      <c r="H25" s="36">
        <f t="shared" ref="H25" si="29">SUM(H26:H34)</f>
        <v>5296161.63</v>
      </c>
      <c r="I25" s="36">
        <f t="shared" ref="I25" si="30">SUM(I26:I34)</f>
        <v>4351817.75</v>
      </c>
      <c r="J25" s="36">
        <f t="shared" ref="J25" si="31">SUM(J26:J34)</f>
        <v>1362254.33</v>
      </c>
      <c r="K25" s="36">
        <f t="shared" ref="K25" si="32">SUM(K26:K34)</f>
        <v>3888702.01</v>
      </c>
      <c r="L25" s="36">
        <f t="shared" ref="L25:M25" si="33">SUM(L26:L34)</f>
        <v>0</v>
      </c>
      <c r="M25" s="36">
        <f t="shared" si="33"/>
        <v>0</v>
      </c>
      <c r="N25" s="36">
        <f t="shared" ref="N25" si="34">SUM(N26:N34)</f>
        <v>0</v>
      </c>
      <c r="O25" s="36">
        <f t="shared" ref="O25" si="35">SUM(O26:O34)</f>
        <v>0</v>
      </c>
      <c r="P25" s="36">
        <f t="shared" si="17"/>
        <v>24880982.799999997</v>
      </c>
    </row>
    <row r="26" spans="1:16" ht="26.25" x14ac:dyDescent="0.25">
      <c r="A26" s="39" t="s">
        <v>18</v>
      </c>
      <c r="B26" s="40">
        <v>3675000</v>
      </c>
      <c r="C26" s="40">
        <v>3675000</v>
      </c>
      <c r="D26" s="40">
        <v>185676.85</v>
      </c>
      <c r="E26" s="40">
        <v>558792.71</v>
      </c>
      <c r="F26" s="40">
        <v>209185.22</v>
      </c>
      <c r="G26" s="40">
        <v>259986.77</v>
      </c>
      <c r="H26" s="40">
        <v>300613.64</v>
      </c>
      <c r="I26" s="40">
        <v>330681.98</v>
      </c>
      <c r="J26" s="40">
        <v>91760.94</v>
      </c>
      <c r="K26" s="40">
        <v>495638.04</v>
      </c>
      <c r="L26" s="40"/>
      <c r="M26" s="47"/>
      <c r="N26" s="40"/>
      <c r="O26" s="40"/>
      <c r="P26" s="40">
        <f t="shared" si="17"/>
        <v>2432336.15</v>
      </c>
    </row>
    <row r="27" spans="1:16" x14ac:dyDescent="0.25">
      <c r="A27" s="39" t="s">
        <v>19</v>
      </c>
      <c r="B27" s="40">
        <v>1730000</v>
      </c>
      <c r="C27" s="40">
        <v>1630000</v>
      </c>
      <c r="D27" s="40"/>
      <c r="E27" s="40">
        <v>21187.5</v>
      </c>
      <c r="F27" s="40">
        <v>36448.01</v>
      </c>
      <c r="G27" s="40">
        <v>72372.52</v>
      </c>
      <c r="H27" s="40">
        <v>2202.5</v>
      </c>
      <c r="I27" s="40">
        <v>23341.5</v>
      </c>
      <c r="J27" s="40">
        <v>35256</v>
      </c>
      <c r="K27" s="40">
        <v>6207.5</v>
      </c>
      <c r="L27" s="40"/>
      <c r="M27" s="47"/>
      <c r="N27" s="40"/>
      <c r="O27" s="40"/>
      <c r="P27" s="40">
        <f t="shared" si="17"/>
        <v>197015.53</v>
      </c>
    </row>
    <row r="28" spans="1:16" ht="26.25" x14ac:dyDescent="0.25">
      <c r="A28" s="39" t="s">
        <v>20</v>
      </c>
      <c r="B28" s="40">
        <v>710000</v>
      </c>
      <c r="C28" s="40">
        <v>860000</v>
      </c>
      <c r="D28" s="40"/>
      <c r="E28" s="40">
        <v>33877.46</v>
      </c>
      <c r="F28" s="40">
        <v>71253.179999999993</v>
      </c>
      <c r="G28" s="40">
        <v>62711.56</v>
      </c>
      <c r="H28" s="40">
        <v>944.92</v>
      </c>
      <c r="I28" s="40">
        <v>129931.48</v>
      </c>
      <c r="J28" s="40"/>
      <c r="K28" s="40">
        <v>46601.15</v>
      </c>
      <c r="L28" s="40"/>
      <c r="M28" s="47"/>
      <c r="N28" s="40"/>
      <c r="O28" s="40"/>
      <c r="P28" s="40">
        <f t="shared" si="17"/>
        <v>345319.75</v>
      </c>
    </row>
    <row r="29" spans="1:16" x14ac:dyDescent="0.25">
      <c r="A29" s="39" t="s">
        <v>21</v>
      </c>
      <c r="B29" s="40">
        <v>20000</v>
      </c>
      <c r="C29" s="40">
        <v>20000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>
        <f t="shared" si="17"/>
        <v>0</v>
      </c>
    </row>
    <row r="30" spans="1:16" ht="26.25" x14ac:dyDescent="0.25">
      <c r="A30" s="39" t="s">
        <v>22</v>
      </c>
      <c r="B30" s="40">
        <v>1177000</v>
      </c>
      <c r="C30" s="40">
        <v>1677000</v>
      </c>
      <c r="D30" s="40"/>
      <c r="E30" s="40">
        <v>20220.759999999998</v>
      </c>
      <c r="F30" s="40">
        <v>37327.24</v>
      </c>
      <c r="G30" s="40">
        <v>0</v>
      </c>
      <c r="H30" s="40">
        <v>74297.990000000005</v>
      </c>
      <c r="I30" s="40">
        <v>91912.71</v>
      </c>
      <c r="J30" s="40">
        <v>5250</v>
      </c>
      <c r="K30" s="40">
        <v>134620.56</v>
      </c>
      <c r="L30" s="40"/>
      <c r="M30" s="47"/>
      <c r="N30" s="40"/>
      <c r="O30" s="40"/>
      <c r="P30" s="40">
        <f t="shared" si="17"/>
        <v>363629.26</v>
      </c>
    </row>
    <row r="31" spans="1:16" ht="26.25" x14ac:dyDescent="0.25">
      <c r="A31" s="39" t="s">
        <v>23</v>
      </c>
      <c r="B31" s="40">
        <v>1218000</v>
      </c>
      <c r="C31" s="40">
        <v>3118000</v>
      </c>
      <c r="D31" s="40">
        <v>3395.9</v>
      </c>
      <c r="E31" s="40">
        <v>122948.02</v>
      </c>
      <c r="F31" s="40">
        <v>9850.34</v>
      </c>
      <c r="G31" s="40">
        <v>88764.04</v>
      </c>
      <c r="H31" s="40">
        <v>100020.58</v>
      </c>
      <c r="I31" s="40">
        <v>658117.34</v>
      </c>
      <c r="J31" s="40">
        <v>223167.93</v>
      </c>
      <c r="K31" s="40">
        <v>5336.18</v>
      </c>
      <c r="L31" s="40"/>
      <c r="M31" s="47"/>
      <c r="N31" s="40"/>
      <c r="O31" s="40"/>
      <c r="P31" s="40">
        <f t="shared" si="17"/>
        <v>1211600.3299999998</v>
      </c>
    </row>
    <row r="32" spans="1:16" ht="26.25" x14ac:dyDescent="0.25">
      <c r="A32" s="39" t="s">
        <v>24</v>
      </c>
      <c r="B32" s="40">
        <v>33055000</v>
      </c>
      <c r="C32" s="40">
        <v>39255000</v>
      </c>
      <c r="D32" s="40">
        <v>843340.98</v>
      </c>
      <c r="E32" s="40">
        <v>782059.34</v>
      </c>
      <c r="F32" s="40">
        <v>3359045.46</v>
      </c>
      <c r="G32" s="40">
        <v>1210066.96</v>
      </c>
      <c r="H32" s="40">
        <v>3946694.38</v>
      </c>
      <c r="I32" s="40">
        <v>2640228.1</v>
      </c>
      <c r="J32" s="40">
        <v>722979.07</v>
      </c>
      <c r="K32" s="40">
        <v>3070467.51</v>
      </c>
      <c r="L32" s="40"/>
      <c r="M32" s="47"/>
      <c r="N32" s="40"/>
      <c r="O32" s="40"/>
      <c r="P32" s="40">
        <f t="shared" si="17"/>
        <v>16574881.799999999</v>
      </c>
    </row>
    <row r="33" spans="1:16" ht="26.25" x14ac:dyDescent="0.25">
      <c r="A33" s="39" t="s">
        <v>25</v>
      </c>
      <c r="B33" s="40">
        <v>0</v>
      </c>
      <c r="C33" s="40">
        <v>0</v>
      </c>
      <c r="D33" s="42"/>
      <c r="E33" s="40"/>
      <c r="F33" s="40"/>
      <c r="G33" s="40"/>
      <c r="H33" s="40"/>
      <c r="I33" s="40"/>
      <c r="J33" s="40"/>
      <c r="K33" s="40"/>
      <c r="L33" s="40"/>
      <c r="M33" s="42"/>
      <c r="N33" s="40"/>
      <c r="O33" s="40"/>
      <c r="P33" s="40">
        <f t="shared" si="17"/>
        <v>0</v>
      </c>
    </row>
    <row r="34" spans="1:16" x14ac:dyDescent="0.25">
      <c r="A34" s="39" t="s">
        <v>26</v>
      </c>
      <c r="B34" s="40">
        <v>6245000</v>
      </c>
      <c r="C34" s="40">
        <v>8895000</v>
      </c>
      <c r="D34" s="40">
        <v>101415.35</v>
      </c>
      <c r="E34" s="40">
        <v>633062.22</v>
      </c>
      <c r="F34" s="40">
        <v>688812.76</v>
      </c>
      <c r="G34" s="40">
        <v>570245.93000000005</v>
      </c>
      <c r="H34" s="40">
        <v>871387.62</v>
      </c>
      <c r="I34" s="40">
        <v>477604.64</v>
      </c>
      <c r="J34" s="40">
        <v>283840.39</v>
      </c>
      <c r="K34" s="40">
        <v>129831.07</v>
      </c>
      <c r="L34" s="40"/>
      <c r="M34" s="47"/>
      <c r="N34" s="40"/>
      <c r="O34" s="40"/>
      <c r="P34" s="40">
        <f t="shared" si="17"/>
        <v>3756199.9800000004</v>
      </c>
    </row>
    <row r="35" spans="1:16" x14ac:dyDescent="0.25">
      <c r="A35" s="35" t="s">
        <v>27</v>
      </c>
      <c r="B35" s="36">
        <f>+B36</f>
        <v>500000</v>
      </c>
      <c r="C35" s="36">
        <f>+C36</f>
        <v>685951.17</v>
      </c>
      <c r="D35" s="36">
        <f>SUM(D36:D43)</f>
        <v>67298.399999999994</v>
      </c>
      <c r="E35" s="36">
        <f t="shared" ref="E35:F35" si="36">SUM(E36:E43)</f>
        <v>45665.68</v>
      </c>
      <c r="F35" s="36">
        <f t="shared" si="36"/>
        <v>23843</v>
      </c>
      <c r="G35" s="36">
        <f t="shared" ref="G35" si="37">SUM(G36:G43)</f>
        <v>41055</v>
      </c>
      <c r="H35" s="36">
        <f t="shared" ref="H35" si="38">SUM(H36:H43)</f>
        <v>33000</v>
      </c>
      <c r="I35" s="36">
        <f t="shared" ref="I35" si="39">SUM(I36:I43)</f>
        <v>0</v>
      </c>
      <c r="J35" s="36">
        <f t="shared" ref="J35" si="40">SUM(J36:J43)</f>
        <v>30000</v>
      </c>
      <c r="K35" s="36">
        <f t="shared" ref="K35" si="41">SUM(K36:K43)</f>
        <v>52850</v>
      </c>
      <c r="L35" s="36">
        <f t="shared" ref="L35:M35" si="42">SUM(L36:L43)</f>
        <v>0</v>
      </c>
      <c r="M35" s="36">
        <f t="shared" si="42"/>
        <v>0</v>
      </c>
      <c r="N35" s="36">
        <f t="shared" ref="N35" si="43">SUM(N36:N43)</f>
        <v>0</v>
      </c>
      <c r="O35" s="36">
        <f t="shared" ref="O35" si="44">SUM(O36:O43)</f>
        <v>0</v>
      </c>
      <c r="P35" s="36">
        <f t="shared" si="17"/>
        <v>293712.07999999996</v>
      </c>
    </row>
    <row r="36" spans="1:16" ht="26.25" x14ac:dyDescent="0.25">
      <c r="A36" s="39" t="s">
        <v>28</v>
      </c>
      <c r="B36" s="40">
        <v>500000</v>
      </c>
      <c r="C36" s="40">
        <v>685951.17</v>
      </c>
      <c r="D36" s="40">
        <v>67298.399999999994</v>
      </c>
      <c r="E36" s="40">
        <v>45665.68</v>
      </c>
      <c r="F36" s="40">
        <v>23843</v>
      </c>
      <c r="G36" s="40">
        <v>41055</v>
      </c>
      <c r="H36" s="40">
        <v>33000</v>
      </c>
      <c r="I36" s="40"/>
      <c r="J36" s="40">
        <v>30000</v>
      </c>
      <c r="K36" s="40">
        <v>52850</v>
      </c>
      <c r="L36" s="40"/>
      <c r="M36" s="47"/>
      <c r="N36" s="40"/>
      <c r="O36" s="40"/>
      <c r="P36" s="40">
        <f t="shared" si="17"/>
        <v>293712.07999999996</v>
      </c>
    </row>
    <row r="37" spans="1:16" ht="26.25" x14ac:dyDescent="0.25">
      <c r="A37" s="39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2"/>
      <c r="N37" s="40"/>
      <c r="O37" s="40"/>
      <c r="P37" s="40">
        <f t="shared" si="17"/>
        <v>0</v>
      </c>
    </row>
    <row r="38" spans="1:16" ht="26.25" x14ac:dyDescent="0.25">
      <c r="A38" s="39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2"/>
      <c r="N38" s="40"/>
      <c r="O38" s="40"/>
      <c r="P38" s="40">
        <f t="shared" si="17"/>
        <v>0</v>
      </c>
    </row>
    <row r="39" spans="1:16" ht="26.25" x14ac:dyDescent="0.25">
      <c r="A39" s="39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2"/>
      <c r="N39" s="40"/>
      <c r="O39" s="40"/>
      <c r="P39" s="40">
        <f t="shared" si="17"/>
        <v>0</v>
      </c>
    </row>
    <row r="40" spans="1:16" ht="26.25" x14ac:dyDescent="0.25">
      <c r="A40" s="39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2"/>
      <c r="N40" s="40"/>
      <c r="O40" s="40"/>
      <c r="P40" s="40">
        <f t="shared" si="17"/>
        <v>0</v>
      </c>
    </row>
    <row r="41" spans="1:16" x14ac:dyDescent="0.25">
      <c r="A41" s="39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2"/>
      <c r="N41" s="40"/>
      <c r="O41" s="40"/>
      <c r="P41" s="40">
        <f t="shared" si="17"/>
        <v>0</v>
      </c>
    </row>
    <row r="42" spans="1:16" ht="26.25" x14ac:dyDescent="0.25">
      <c r="A42" s="39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2"/>
      <c r="N42" s="40"/>
      <c r="O42" s="40"/>
      <c r="P42" s="40">
        <f t="shared" si="17"/>
        <v>0</v>
      </c>
    </row>
    <row r="43" spans="1:16" ht="26.25" x14ac:dyDescent="0.25">
      <c r="A43" s="39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2"/>
      <c r="N43" s="40"/>
      <c r="O43" s="40"/>
      <c r="P43" s="40">
        <f t="shared" si="17"/>
        <v>0</v>
      </c>
    </row>
    <row r="44" spans="1:16" x14ac:dyDescent="0.25">
      <c r="A44" s="35" t="s">
        <v>36</v>
      </c>
      <c r="B44" s="36">
        <v>0</v>
      </c>
      <c r="C44" s="36">
        <v>0</v>
      </c>
      <c r="D44" s="36">
        <f>SUM(D45:D50)</f>
        <v>0</v>
      </c>
      <c r="E44" s="36">
        <f t="shared" ref="E44:F44" si="45">SUM(E45:E50)</f>
        <v>0</v>
      </c>
      <c r="F44" s="36">
        <f t="shared" si="45"/>
        <v>0</v>
      </c>
      <c r="G44" s="36">
        <f t="shared" ref="G44" si="46">SUM(G45:G50)</f>
        <v>0</v>
      </c>
      <c r="H44" s="36">
        <f t="shared" ref="H44" si="47">SUM(H45:H50)</f>
        <v>0</v>
      </c>
      <c r="I44" s="36">
        <f t="shared" ref="I44" si="48">SUM(I45:I50)</f>
        <v>0</v>
      </c>
      <c r="J44" s="36">
        <f t="shared" ref="J44" si="49">SUM(J45:J50)</f>
        <v>0</v>
      </c>
      <c r="K44" s="36">
        <f t="shared" ref="K44" si="50">SUM(K45:K50)</f>
        <v>0</v>
      </c>
      <c r="L44" s="36">
        <f t="shared" ref="L44:M44" si="51">SUM(L45:L50)</f>
        <v>0</v>
      </c>
      <c r="M44" s="36">
        <f t="shared" si="51"/>
        <v>0</v>
      </c>
      <c r="N44" s="36">
        <f t="shared" ref="N44" si="52">SUM(N45:N50)</f>
        <v>0</v>
      </c>
      <c r="O44" s="36">
        <f t="shared" ref="O44" si="53">SUM(O45:O50)</f>
        <v>0</v>
      </c>
      <c r="P44" s="40">
        <f t="shared" si="17"/>
        <v>0</v>
      </c>
    </row>
    <row r="45" spans="1:16" ht="26.25" x14ac:dyDescent="0.25">
      <c r="A45" s="39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2"/>
      <c r="N45" s="40"/>
      <c r="O45" s="40"/>
      <c r="P45" s="40">
        <f t="shared" si="17"/>
        <v>0</v>
      </c>
    </row>
    <row r="46" spans="1:16" ht="26.25" x14ac:dyDescent="0.25">
      <c r="A46" s="39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2"/>
      <c r="N46" s="40"/>
      <c r="O46" s="40"/>
      <c r="P46" s="40">
        <f t="shared" si="17"/>
        <v>0</v>
      </c>
    </row>
    <row r="47" spans="1:16" ht="26.25" x14ac:dyDescent="0.25">
      <c r="A47" s="39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2"/>
      <c r="N47" s="40"/>
      <c r="O47" s="40"/>
      <c r="P47" s="40">
        <f t="shared" si="17"/>
        <v>0</v>
      </c>
    </row>
    <row r="48" spans="1:16" ht="26.25" x14ac:dyDescent="0.25">
      <c r="A48" s="39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2"/>
      <c r="N48" s="40"/>
      <c r="O48" s="40"/>
      <c r="P48" s="40">
        <f t="shared" si="17"/>
        <v>0</v>
      </c>
    </row>
    <row r="49" spans="1:16" ht="26.25" x14ac:dyDescent="0.25">
      <c r="A49" s="39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2"/>
      <c r="N49" s="40"/>
      <c r="O49" s="40"/>
      <c r="P49" s="40">
        <f t="shared" si="17"/>
        <v>0</v>
      </c>
    </row>
    <row r="50" spans="1:16" ht="26.25" x14ac:dyDescent="0.25">
      <c r="A50" s="39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2"/>
      <c r="N50" s="40"/>
      <c r="O50" s="40"/>
      <c r="P50" s="40">
        <f t="shared" si="17"/>
        <v>0</v>
      </c>
    </row>
    <row r="51" spans="1:16" ht="26.25" x14ac:dyDescent="0.25">
      <c r="A51" s="35" t="s">
        <v>43</v>
      </c>
      <c r="B51" s="36">
        <f>+B52+B56+B54+B59+B57</f>
        <v>2955000</v>
      </c>
      <c r="C51" s="36">
        <f>+C52+C56+C54+C59+C57+C53</f>
        <v>4855000</v>
      </c>
      <c r="D51" s="36">
        <f>SUM(D52:D60)</f>
        <v>12500</v>
      </c>
      <c r="E51" s="36">
        <f t="shared" ref="E51:F51" si="54">SUM(E52:E60)</f>
        <v>14354.43</v>
      </c>
      <c r="F51" s="36">
        <f t="shared" si="54"/>
        <v>297846.51</v>
      </c>
      <c r="G51" s="36">
        <f t="shared" ref="G51" si="55">SUM(G52:G60)</f>
        <v>162350.07</v>
      </c>
      <c r="H51" s="36">
        <f t="shared" ref="H51" si="56">SUM(H52:H60)</f>
        <v>393123.88</v>
      </c>
      <c r="I51" s="36">
        <f t="shared" ref="I51" si="57">SUM(I52:I60)</f>
        <v>419661.18</v>
      </c>
      <c r="J51" s="36">
        <f t="shared" ref="J51" si="58">SUM(J52:J60)</f>
        <v>209283.36</v>
      </c>
      <c r="K51" s="36">
        <f t="shared" ref="K51" si="59">SUM(K52:K60)</f>
        <v>294834.03000000003</v>
      </c>
      <c r="L51" s="36">
        <f t="shared" ref="L51:M51" si="60">SUM(L52:L60)</f>
        <v>0</v>
      </c>
      <c r="M51" s="36">
        <f t="shared" si="60"/>
        <v>0</v>
      </c>
      <c r="N51" s="36">
        <f t="shared" ref="N51" si="61">SUM(N52:N60)</f>
        <v>0</v>
      </c>
      <c r="O51" s="36">
        <f t="shared" ref="O51" si="62">SUM(O52:O60)</f>
        <v>0</v>
      </c>
      <c r="P51" s="36">
        <f t="shared" si="17"/>
        <v>1803953.4600000002</v>
      </c>
    </row>
    <row r="52" spans="1:16" x14ac:dyDescent="0.25">
      <c r="A52" s="39" t="s">
        <v>44</v>
      </c>
      <c r="B52" s="40">
        <v>615000</v>
      </c>
      <c r="C52" s="40">
        <v>1660000</v>
      </c>
      <c r="D52" s="40">
        <v>7500</v>
      </c>
      <c r="E52" s="40">
        <v>6019.45</v>
      </c>
      <c r="F52" s="40">
        <v>217015.94</v>
      </c>
      <c r="G52" s="40">
        <v>152830.51</v>
      </c>
      <c r="H52" s="40">
        <v>107926.15</v>
      </c>
      <c r="I52" s="40">
        <v>410761.18</v>
      </c>
      <c r="J52" s="40">
        <v>178720.68</v>
      </c>
      <c r="K52" s="40">
        <v>265862.03000000003</v>
      </c>
      <c r="L52" s="40"/>
      <c r="M52" s="40"/>
      <c r="N52" s="40"/>
      <c r="O52" s="40"/>
      <c r="P52" s="40">
        <f t="shared" si="17"/>
        <v>1346635.94</v>
      </c>
    </row>
    <row r="53" spans="1:16" ht="26.25" x14ac:dyDescent="0.25">
      <c r="A53" s="39" t="s">
        <v>45</v>
      </c>
      <c r="B53" s="40"/>
      <c r="C53" s="40">
        <v>15600</v>
      </c>
      <c r="D53" s="40"/>
      <c r="E53" s="40"/>
      <c r="F53" s="40"/>
      <c r="G53" s="40"/>
      <c r="H53" s="40"/>
      <c r="I53" s="40"/>
      <c r="J53" s="40">
        <v>3600</v>
      </c>
      <c r="K53" s="40">
        <v>9322</v>
      </c>
      <c r="L53" s="40"/>
      <c r="M53" s="42"/>
      <c r="N53" s="40"/>
      <c r="O53" s="40"/>
      <c r="P53" s="40">
        <f t="shared" si="17"/>
        <v>12922</v>
      </c>
    </row>
    <row r="54" spans="1:16" ht="26.25" x14ac:dyDescent="0.25">
      <c r="A54" s="39" t="s">
        <v>46</v>
      </c>
      <c r="B54" s="40">
        <v>500000</v>
      </c>
      <c r="C54" s="40">
        <v>300000</v>
      </c>
      <c r="D54" s="40"/>
      <c r="E54" s="40"/>
      <c r="F54" s="40"/>
      <c r="G54" s="40"/>
      <c r="H54" s="40"/>
      <c r="I54" s="40"/>
      <c r="J54" s="40"/>
      <c r="K54" s="40"/>
      <c r="L54" s="40"/>
      <c r="M54" s="42"/>
      <c r="N54" s="40"/>
      <c r="O54" s="40"/>
      <c r="P54" s="40">
        <f t="shared" si="17"/>
        <v>0</v>
      </c>
    </row>
    <row r="55" spans="1:16" ht="26.25" x14ac:dyDescent="0.25">
      <c r="A55" s="39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7"/>
      <c r="N55" s="40"/>
      <c r="O55" s="40"/>
      <c r="P55" s="40">
        <f t="shared" si="17"/>
        <v>0</v>
      </c>
    </row>
    <row r="56" spans="1:16" ht="26.25" x14ac:dyDescent="0.25">
      <c r="A56" s="39" t="s">
        <v>48</v>
      </c>
      <c r="B56" s="40">
        <v>1590000</v>
      </c>
      <c r="C56" s="40">
        <v>2800000</v>
      </c>
      <c r="D56" s="40"/>
      <c r="E56" s="40">
        <v>8334.98</v>
      </c>
      <c r="F56" s="40">
        <v>80830.570000000007</v>
      </c>
      <c r="G56" s="40">
        <v>9519.56</v>
      </c>
      <c r="H56" s="40">
        <v>285197.73</v>
      </c>
      <c r="I56" s="40">
        <v>8900</v>
      </c>
      <c r="J56" s="40">
        <v>26962.68</v>
      </c>
      <c r="K56" s="40">
        <v>19650</v>
      </c>
      <c r="L56" s="40"/>
      <c r="M56" s="47"/>
      <c r="N56" s="40"/>
      <c r="O56" s="40"/>
      <c r="P56" s="40">
        <f t="shared" si="17"/>
        <v>439395.51999999996</v>
      </c>
    </row>
    <row r="57" spans="1:16" x14ac:dyDescent="0.25">
      <c r="A57" s="39" t="s">
        <v>49</v>
      </c>
      <c r="B57" s="40">
        <v>50000</v>
      </c>
      <c r="C57" s="40">
        <v>50000</v>
      </c>
      <c r="D57" s="40">
        <v>5000</v>
      </c>
      <c r="E57" s="40"/>
      <c r="F57" s="40"/>
      <c r="G57" s="40"/>
      <c r="H57" s="40"/>
      <c r="I57" s="40"/>
      <c r="J57" s="40"/>
      <c r="K57" s="40"/>
      <c r="L57" s="40"/>
      <c r="M57" s="42"/>
      <c r="N57" s="40"/>
      <c r="O57" s="40"/>
      <c r="P57" s="40">
        <f t="shared" si="17"/>
        <v>5000</v>
      </c>
    </row>
    <row r="58" spans="1:16" x14ac:dyDescent="0.25">
      <c r="A58" s="39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2"/>
      <c r="N58" s="40"/>
      <c r="O58" s="40"/>
      <c r="P58" s="40">
        <f t="shared" si="17"/>
        <v>0</v>
      </c>
    </row>
    <row r="59" spans="1:16" x14ac:dyDescent="0.25">
      <c r="A59" s="39" t="s">
        <v>51</v>
      </c>
      <c r="B59" s="40">
        <v>200000</v>
      </c>
      <c r="C59" s="40">
        <v>29400</v>
      </c>
      <c r="D59" s="40"/>
      <c r="E59" s="40"/>
      <c r="F59" s="40"/>
      <c r="G59" s="40"/>
      <c r="H59" s="40"/>
      <c r="I59" s="40"/>
      <c r="J59" s="40"/>
      <c r="K59" s="40"/>
      <c r="L59" s="40"/>
      <c r="M59" s="42"/>
      <c r="N59" s="40"/>
      <c r="O59" s="40"/>
      <c r="P59" s="40">
        <f t="shared" si="17"/>
        <v>0</v>
      </c>
    </row>
    <row r="60" spans="1:16" ht="26.25" x14ac:dyDescent="0.25">
      <c r="A60" s="39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2"/>
      <c r="N60" s="40"/>
      <c r="O60" s="40"/>
      <c r="P60" s="40">
        <f t="shared" si="17"/>
        <v>0</v>
      </c>
    </row>
    <row r="61" spans="1:16" x14ac:dyDescent="0.25">
      <c r="A61" s="35" t="s">
        <v>53</v>
      </c>
      <c r="B61" s="36">
        <f>+B63</f>
        <v>76500000</v>
      </c>
      <c r="C61" s="36">
        <f>+C63</f>
        <v>138099058.78</v>
      </c>
      <c r="D61" s="36">
        <f>SUM(D62:D65)</f>
        <v>0</v>
      </c>
      <c r="E61" s="36">
        <f t="shared" ref="E61:F61" si="63">SUM(E62:E65)</f>
        <v>0</v>
      </c>
      <c r="F61" s="36">
        <f t="shared" si="63"/>
        <v>0</v>
      </c>
      <c r="G61" s="36">
        <f t="shared" ref="G61" si="64">SUM(G62:G65)</f>
        <v>4320000.01</v>
      </c>
      <c r="H61" s="36">
        <f t="shared" ref="H61" si="65">SUM(H62:H65)</f>
        <v>-1080000.01</v>
      </c>
      <c r="I61" s="36">
        <f t="shared" ref="I61" si="66">SUM(I62:I65)</f>
        <v>11453961.119999999</v>
      </c>
      <c r="J61" s="36">
        <f t="shared" ref="J61" si="67">SUM(J62:J65)</f>
        <v>0</v>
      </c>
      <c r="K61" s="36">
        <f t="shared" ref="K61" si="68">SUM(K62:K65)</f>
        <v>-42445.48</v>
      </c>
      <c r="L61" s="36">
        <f t="shared" ref="L61" si="69">SUM(L62:L65)</f>
        <v>0</v>
      </c>
      <c r="M61" s="36">
        <f t="shared" ref="M61" si="70">SUM(M62:M65)</f>
        <v>0</v>
      </c>
      <c r="N61" s="36">
        <f t="shared" ref="N61" si="71">SUM(N62:N65)</f>
        <v>0</v>
      </c>
      <c r="O61" s="36">
        <f t="shared" ref="O61" si="72">SUM(O62:O65)</f>
        <v>0</v>
      </c>
      <c r="P61" s="36">
        <f t="shared" si="17"/>
        <v>14651515.639999999</v>
      </c>
    </row>
    <row r="62" spans="1:16" x14ac:dyDescent="0.25">
      <c r="A62" s="39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2"/>
      <c r="N62" s="40"/>
      <c r="O62" s="40"/>
      <c r="P62" s="40">
        <f t="shared" si="17"/>
        <v>0</v>
      </c>
    </row>
    <row r="63" spans="1:16" x14ac:dyDescent="0.25">
      <c r="A63" s="39" t="s">
        <v>55</v>
      </c>
      <c r="B63" s="40">
        <v>76500000</v>
      </c>
      <c r="C63" s="40">
        <v>138099058.78</v>
      </c>
      <c r="D63" s="40"/>
      <c r="E63" s="40"/>
      <c r="F63" s="40"/>
      <c r="G63" s="40">
        <v>4320000.01</v>
      </c>
      <c r="H63" s="40">
        <v>-1080000.01</v>
      </c>
      <c r="I63" s="40">
        <v>11453961.119999999</v>
      </c>
      <c r="J63" s="40"/>
      <c r="K63" s="40">
        <v>-42445.48</v>
      </c>
      <c r="L63" s="40"/>
      <c r="M63" s="47"/>
      <c r="N63" s="40"/>
      <c r="O63" s="40"/>
      <c r="P63" s="40">
        <f t="shared" si="17"/>
        <v>14651515.639999999</v>
      </c>
    </row>
    <row r="64" spans="1:16" ht="26.25" x14ac:dyDescent="0.25">
      <c r="A64" s="39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2"/>
      <c r="N64" s="40"/>
      <c r="O64" s="40"/>
      <c r="P64" s="40">
        <f t="shared" si="17"/>
        <v>0</v>
      </c>
    </row>
    <row r="65" spans="1:16" ht="39" x14ac:dyDescent="0.25">
      <c r="A65" s="39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2"/>
      <c r="N65" s="40"/>
      <c r="O65" s="40"/>
      <c r="P65" s="40">
        <f t="shared" si="17"/>
        <v>0</v>
      </c>
    </row>
    <row r="66" spans="1:16" ht="26.25" x14ac:dyDescent="0.25">
      <c r="A66" s="35" t="s">
        <v>58</v>
      </c>
      <c r="B66" s="36">
        <v>0</v>
      </c>
      <c r="C66" s="36">
        <v>0</v>
      </c>
      <c r="D66" s="40">
        <f>SUM(D67:D68)</f>
        <v>0</v>
      </c>
      <c r="E66" s="40">
        <f t="shared" ref="E66:F66" si="73">SUM(E67:E68)</f>
        <v>0</v>
      </c>
      <c r="F66" s="40">
        <f t="shared" si="73"/>
        <v>0</v>
      </c>
      <c r="G66" s="40">
        <f t="shared" ref="G66" si="74">SUM(G67:G68)</f>
        <v>0</v>
      </c>
      <c r="H66" s="36"/>
      <c r="I66" s="36"/>
      <c r="J66" s="36"/>
      <c r="K66" s="40"/>
      <c r="L66" s="40"/>
      <c r="M66" s="42"/>
      <c r="N66" s="40"/>
      <c r="O66" s="40"/>
      <c r="P66" s="40">
        <f t="shared" si="17"/>
        <v>0</v>
      </c>
    </row>
    <row r="67" spans="1:16" x14ac:dyDescent="0.25">
      <c r="A67" s="39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2"/>
      <c r="N67" s="40"/>
      <c r="O67" s="40"/>
      <c r="P67" s="40">
        <f t="shared" si="17"/>
        <v>0</v>
      </c>
    </row>
    <row r="68" spans="1:16" ht="26.25" x14ac:dyDescent="0.25">
      <c r="A68" s="39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2"/>
      <c r="N68" s="40"/>
      <c r="O68" s="40"/>
      <c r="P68" s="40">
        <f t="shared" si="17"/>
        <v>0</v>
      </c>
    </row>
    <row r="69" spans="1:16" x14ac:dyDescent="0.25">
      <c r="A69" s="35" t="s">
        <v>61</v>
      </c>
      <c r="B69" s="36">
        <v>0</v>
      </c>
      <c r="C69" s="36">
        <v>0</v>
      </c>
      <c r="D69" s="40">
        <f>SUM(D70:D72)</f>
        <v>0</v>
      </c>
      <c r="E69" s="40">
        <f t="shared" ref="E69:F69" si="75">SUM(E70:E72)</f>
        <v>0</v>
      </c>
      <c r="F69" s="40">
        <f t="shared" si="75"/>
        <v>0</v>
      </c>
      <c r="G69" s="40">
        <f t="shared" ref="G69" si="76">SUM(G70:G72)</f>
        <v>0</v>
      </c>
      <c r="H69" s="36"/>
      <c r="I69" s="36"/>
      <c r="J69" s="36"/>
      <c r="K69" s="40"/>
      <c r="L69" s="40"/>
      <c r="M69" s="42"/>
      <c r="N69" s="40"/>
      <c r="O69" s="40"/>
      <c r="P69" s="40">
        <f t="shared" si="17"/>
        <v>0</v>
      </c>
    </row>
    <row r="70" spans="1:16" ht="26.25" x14ac:dyDescent="0.25">
      <c r="A70" s="39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2"/>
      <c r="N70" s="40"/>
      <c r="O70" s="40"/>
      <c r="P70" s="40">
        <f t="shared" si="17"/>
        <v>0</v>
      </c>
    </row>
    <row r="71" spans="1:16" ht="26.25" x14ac:dyDescent="0.25">
      <c r="A71" s="39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2"/>
      <c r="N71" s="40"/>
      <c r="O71" s="40"/>
      <c r="P71" s="40">
        <f t="shared" si="17"/>
        <v>0</v>
      </c>
    </row>
    <row r="72" spans="1:16" ht="26.25" x14ac:dyDescent="0.25">
      <c r="A72" s="39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2"/>
      <c r="N72" s="40"/>
      <c r="O72" s="40"/>
      <c r="P72" s="40">
        <f t="shared" si="17"/>
        <v>0</v>
      </c>
    </row>
    <row r="73" spans="1:16" x14ac:dyDescent="0.25">
      <c r="A73" s="43" t="s">
        <v>67</v>
      </c>
      <c r="B73" s="34">
        <v>0</v>
      </c>
      <c r="C73" s="34">
        <v>0</v>
      </c>
      <c r="D73" s="34"/>
      <c r="E73" s="34"/>
      <c r="F73" s="34"/>
      <c r="G73" s="34"/>
      <c r="H73" s="33"/>
      <c r="I73" s="33"/>
      <c r="J73" s="33"/>
      <c r="K73" s="34"/>
      <c r="L73" s="34"/>
      <c r="M73" s="33"/>
      <c r="N73" s="34"/>
      <c r="O73" s="34"/>
      <c r="P73" s="40">
        <f t="shared" si="17"/>
        <v>0</v>
      </c>
    </row>
    <row r="74" spans="1:16" x14ac:dyDescent="0.25">
      <c r="A74" s="35" t="s">
        <v>68</v>
      </c>
      <c r="B74" s="36">
        <v>0</v>
      </c>
      <c r="C74" s="36">
        <v>0</v>
      </c>
      <c r="D74" s="36"/>
      <c r="E74" s="36"/>
      <c r="F74" s="36"/>
      <c r="G74" s="36"/>
      <c r="H74" s="37"/>
      <c r="I74" s="37"/>
      <c r="J74" s="37"/>
      <c r="K74" s="40"/>
      <c r="L74" s="40"/>
      <c r="M74" s="42"/>
      <c r="N74" s="40"/>
      <c r="O74" s="40"/>
      <c r="P74" s="40">
        <f t="shared" ref="P74:P81" si="77">SUM(D74:O74)</f>
        <v>0</v>
      </c>
    </row>
    <row r="75" spans="1:16" ht="26.25" x14ac:dyDescent="0.25">
      <c r="A75" s="39" t="s">
        <v>69</v>
      </c>
      <c r="B75" s="40"/>
      <c r="C75" s="40"/>
      <c r="D75" s="40"/>
      <c r="E75" s="40"/>
      <c r="F75" s="40"/>
      <c r="G75" s="40"/>
      <c r="H75" s="41"/>
      <c r="I75" s="41"/>
      <c r="J75" s="41"/>
      <c r="K75" s="40"/>
      <c r="L75" s="40"/>
      <c r="M75" s="42"/>
      <c r="N75" s="40"/>
      <c r="O75" s="40"/>
      <c r="P75" s="40">
        <f t="shared" si="77"/>
        <v>0</v>
      </c>
    </row>
    <row r="76" spans="1:16" ht="26.25" x14ac:dyDescent="0.25">
      <c r="A76" s="39" t="s">
        <v>70</v>
      </c>
      <c r="B76" s="40"/>
      <c r="C76" s="40"/>
      <c r="D76" s="40"/>
      <c r="E76" s="40"/>
      <c r="F76" s="40"/>
      <c r="G76" s="40"/>
      <c r="H76" s="41"/>
      <c r="I76" s="41"/>
      <c r="J76" s="41"/>
      <c r="K76" s="40"/>
      <c r="L76" s="40"/>
      <c r="M76" s="42"/>
      <c r="N76" s="40"/>
      <c r="O76" s="40"/>
      <c r="P76" s="40">
        <f t="shared" si="77"/>
        <v>0</v>
      </c>
    </row>
    <row r="77" spans="1:16" x14ac:dyDescent="0.25">
      <c r="A77" s="35" t="s">
        <v>71</v>
      </c>
      <c r="B77" s="36">
        <v>0</v>
      </c>
      <c r="C77" s="36">
        <v>0</v>
      </c>
      <c r="D77" s="36"/>
      <c r="E77" s="36"/>
      <c r="F77" s="36"/>
      <c r="G77" s="36"/>
      <c r="H77" s="37"/>
      <c r="I77" s="37"/>
      <c r="J77" s="37"/>
      <c r="K77" s="40"/>
      <c r="L77" s="40"/>
      <c r="M77" s="42"/>
      <c r="N77" s="40"/>
      <c r="O77" s="40"/>
      <c r="P77" s="40">
        <f t="shared" si="77"/>
        <v>0</v>
      </c>
    </row>
    <row r="78" spans="1:16" x14ac:dyDescent="0.25">
      <c r="A78" s="39" t="s">
        <v>72</v>
      </c>
      <c r="B78" s="40"/>
      <c r="C78" s="40"/>
      <c r="D78" s="40"/>
      <c r="E78" s="40"/>
      <c r="F78" s="40"/>
      <c r="G78" s="40"/>
      <c r="H78" s="41"/>
      <c r="I78" s="41"/>
      <c r="J78" s="41"/>
      <c r="K78" s="40"/>
      <c r="L78" s="40"/>
      <c r="M78" s="42"/>
      <c r="N78" s="40"/>
      <c r="O78" s="40"/>
      <c r="P78" s="40">
        <f t="shared" si="77"/>
        <v>0</v>
      </c>
    </row>
    <row r="79" spans="1:16" ht="26.25" x14ac:dyDescent="0.25">
      <c r="A79" s="39" t="s">
        <v>73</v>
      </c>
      <c r="B79" s="40"/>
      <c r="C79" s="40"/>
      <c r="D79" s="40"/>
      <c r="E79" s="40"/>
      <c r="F79" s="40"/>
      <c r="G79" s="40"/>
      <c r="H79" s="41"/>
      <c r="I79" s="41"/>
      <c r="J79" s="41"/>
      <c r="K79" s="40"/>
      <c r="L79" s="40"/>
      <c r="M79" s="42"/>
      <c r="N79" s="40"/>
      <c r="O79" s="40"/>
      <c r="P79" s="40">
        <f t="shared" si="77"/>
        <v>0</v>
      </c>
    </row>
    <row r="80" spans="1:16" x14ac:dyDescent="0.25">
      <c r="A80" s="35" t="s">
        <v>74</v>
      </c>
      <c r="B80" s="36">
        <v>0</v>
      </c>
      <c r="C80" s="36">
        <v>0</v>
      </c>
      <c r="D80" s="40"/>
      <c r="E80" s="40"/>
      <c r="F80" s="36"/>
      <c r="G80" s="36"/>
      <c r="H80" s="37"/>
      <c r="I80" s="37"/>
      <c r="J80" s="37"/>
      <c r="K80" s="40"/>
      <c r="L80" s="40"/>
      <c r="M80" s="42"/>
      <c r="N80" s="40"/>
      <c r="O80" s="40"/>
      <c r="P80" s="40">
        <f t="shared" si="77"/>
        <v>0</v>
      </c>
    </row>
    <row r="81" spans="1:16" ht="26.25" x14ac:dyDescent="0.25">
      <c r="A81" s="39" t="s">
        <v>75</v>
      </c>
      <c r="B81" s="40"/>
      <c r="C81" s="40"/>
      <c r="D81" s="44"/>
      <c r="E81" s="40"/>
      <c r="F81" s="40"/>
      <c r="G81" s="40"/>
      <c r="H81" s="41"/>
      <c r="I81" s="41"/>
      <c r="J81" s="41"/>
      <c r="K81" s="40"/>
      <c r="L81" s="40"/>
      <c r="M81" s="42"/>
      <c r="N81" s="40"/>
      <c r="O81" s="40"/>
      <c r="P81" s="40">
        <f t="shared" si="77"/>
        <v>0</v>
      </c>
    </row>
    <row r="82" spans="1:16" x14ac:dyDescent="0.25">
      <c r="A82" s="45" t="s">
        <v>65</v>
      </c>
      <c r="B82" s="46">
        <f>SUM(B61,B51,B35,B25,B15,B9)</f>
        <v>459473912</v>
      </c>
      <c r="C82" s="46">
        <f>SUM(C61,C51,C35,C25,C15,C9)</f>
        <v>562432848.15999997</v>
      </c>
      <c r="D82" s="46">
        <f t="shared" ref="D82:E82" si="78">+D8</f>
        <v>25132101.349999994</v>
      </c>
      <c r="E82" s="46">
        <f t="shared" si="78"/>
        <v>25953735.390000001</v>
      </c>
      <c r="F82" s="46">
        <f>+F8</f>
        <v>28492836.470000003</v>
      </c>
      <c r="G82" s="46">
        <f>+G8</f>
        <v>31104787.980000004</v>
      </c>
      <c r="H82" s="46">
        <f t="shared" ref="H82:P82" si="79">+H8</f>
        <v>30219764.359999999</v>
      </c>
      <c r="I82" s="46">
        <f t="shared" si="79"/>
        <v>39137587.969999999</v>
      </c>
      <c r="J82" s="46">
        <f t="shared" si="79"/>
        <v>24669032.960000001</v>
      </c>
      <c r="K82" s="46">
        <f t="shared" si="79"/>
        <v>30114986.52</v>
      </c>
      <c r="L82" s="46">
        <f t="shared" si="79"/>
        <v>0</v>
      </c>
      <c r="M82" s="46">
        <f t="shared" si="79"/>
        <v>0</v>
      </c>
      <c r="N82" s="46">
        <f t="shared" si="79"/>
        <v>0</v>
      </c>
      <c r="O82" s="46">
        <f t="shared" si="79"/>
        <v>0</v>
      </c>
      <c r="P82" s="46">
        <f t="shared" si="79"/>
        <v>234824833</v>
      </c>
    </row>
    <row r="83" spans="1:16" x14ac:dyDescent="0.25">
      <c r="C83" s="51"/>
      <c r="D83" s="13"/>
      <c r="E83" s="13"/>
      <c r="F83" s="13"/>
      <c r="G83" s="13"/>
      <c r="P83" s="16"/>
    </row>
    <row r="84" spans="1:16" x14ac:dyDescent="0.25">
      <c r="C84" s="16"/>
      <c r="P84" s="13"/>
    </row>
    <row r="85" spans="1:16" x14ac:dyDescent="0.25">
      <c r="P85" s="13"/>
    </row>
    <row r="89" spans="1:16" x14ac:dyDescent="0.25">
      <c r="B89" s="26" t="s">
        <v>97</v>
      </c>
      <c r="N89" s="12" t="s">
        <v>99</v>
      </c>
    </row>
    <row r="90" spans="1:16" x14ac:dyDescent="0.25">
      <c r="B90" t="s">
        <v>98</v>
      </c>
      <c r="N90" s="13" t="s">
        <v>100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F8" activePane="bottomRight" state="frozen"/>
      <selection pane="topRight" activeCell="B1" sqref="B1"/>
      <selection pane="bottomLeft" activeCell="A8" sqref="A8"/>
      <selection pane="bottomRight" sqref="A1:P1"/>
    </sheetView>
  </sheetViews>
  <sheetFormatPr baseColWidth="10" defaultColWidth="11.42578125" defaultRowHeight="15" x14ac:dyDescent="0.25"/>
  <cols>
    <col min="1" max="1" width="52.5703125" style="20" customWidth="1"/>
    <col min="2" max="2" width="21.5703125" style="20" customWidth="1"/>
    <col min="3" max="3" width="19.42578125" style="20" customWidth="1"/>
    <col min="4" max="4" width="21.5703125" style="20" customWidth="1"/>
    <col min="5" max="5" width="21" style="20" customWidth="1"/>
    <col min="6" max="10" width="20.42578125" style="20" customWidth="1"/>
    <col min="11" max="13" width="18" style="20" customWidth="1"/>
    <col min="14" max="14" width="22.5703125" style="20" customWidth="1"/>
    <col min="15" max="16384" width="11.42578125" style="20"/>
  </cols>
  <sheetData>
    <row r="1" spans="1:16" ht="28.5" x14ac:dyDescent="0.25">
      <c r="A1" s="54" t="s">
        <v>95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28.5" customHeight="1" x14ac:dyDescent="0.25">
      <c r="A3" s="73" t="s">
        <v>106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21" customHeight="1" x14ac:dyDescent="0.25">
      <c r="A4" s="56" t="s">
        <v>92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15.75" x14ac:dyDescent="0.25">
      <c r="A5" s="59" t="s">
        <v>77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7" spans="1:16" ht="33.75" customHeight="1" x14ac:dyDescent="0.25">
      <c r="A7" s="19" t="s">
        <v>66</v>
      </c>
      <c r="B7" s="7" t="s">
        <v>79</v>
      </c>
      <c r="C7" s="7" t="s">
        <v>80</v>
      </c>
      <c r="D7" s="7" t="s">
        <v>81</v>
      </c>
      <c r="E7" s="7" t="s">
        <v>82</v>
      </c>
      <c r="F7" s="8" t="s">
        <v>83</v>
      </c>
      <c r="G7" s="7" t="s">
        <v>84</v>
      </c>
      <c r="H7" s="8" t="s">
        <v>85</v>
      </c>
      <c r="I7" s="7" t="s">
        <v>86</v>
      </c>
      <c r="J7" s="7" t="s">
        <v>87</v>
      </c>
      <c r="K7" s="7" t="s">
        <v>88</v>
      </c>
      <c r="L7" s="7" t="s">
        <v>89</v>
      </c>
      <c r="M7" s="8" t="s">
        <v>90</v>
      </c>
      <c r="N7" s="7" t="s">
        <v>78</v>
      </c>
    </row>
    <row r="8" spans="1:16" ht="36.75" customHeight="1" x14ac:dyDescent="0.25">
      <c r="A8" s="1" t="s">
        <v>0</v>
      </c>
      <c r="B8" s="34">
        <f>SUM(B9,B15,B25,B35,B44,B51,B61,B66,B69)</f>
        <v>0</v>
      </c>
      <c r="C8" s="34">
        <f t="shared" ref="C8:M8" si="0">SUM(C9,C15,C25,C35,C44,C51,C61,C66,C69)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34">
        <f t="shared" si="0"/>
        <v>0</v>
      </c>
      <c r="J8" s="33">
        <f t="shared" si="0"/>
        <v>0</v>
      </c>
      <c r="K8" s="33">
        <f t="shared" si="0"/>
        <v>0</v>
      </c>
      <c r="L8" s="34">
        <f t="shared" si="0"/>
        <v>0</v>
      </c>
      <c r="M8" s="34">
        <f t="shared" si="0"/>
        <v>0</v>
      </c>
      <c r="N8" s="14">
        <f t="shared" ref="N8" si="1">SUM(N9,N15,N25,N35,N44,N51,N61,N66,N69)</f>
        <v>0</v>
      </c>
    </row>
    <row r="9" spans="1:16" ht="44.25" customHeight="1" x14ac:dyDescent="0.25">
      <c r="A9" s="17" t="s">
        <v>1</v>
      </c>
      <c r="B9" s="38">
        <f>SUM(B10:B14)</f>
        <v>0</v>
      </c>
      <c r="C9" s="38">
        <f t="shared" ref="C9:J9" si="2">SUM(C10:C14)</f>
        <v>0</v>
      </c>
      <c r="D9" s="38">
        <f t="shared" si="2"/>
        <v>0</v>
      </c>
      <c r="E9" s="36">
        <f t="shared" si="2"/>
        <v>0</v>
      </c>
      <c r="F9" s="38">
        <f t="shared" si="2"/>
        <v>0</v>
      </c>
      <c r="G9" s="38">
        <f t="shared" si="2"/>
        <v>0</v>
      </c>
      <c r="H9" s="38">
        <f t="shared" si="2"/>
        <v>0</v>
      </c>
      <c r="I9" s="36">
        <f t="shared" si="2"/>
        <v>0</v>
      </c>
      <c r="J9" s="38">
        <f t="shared" si="2"/>
        <v>0</v>
      </c>
      <c r="K9" s="38">
        <f>SUM(K10:K14)</f>
        <v>0</v>
      </c>
      <c r="L9" s="36">
        <f t="shared" ref="L9:M9" si="3">SUM(L10:L14)</f>
        <v>0</v>
      </c>
      <c r="M9" s="36">
        <f t="shared" si="3"/>
        <v>0</v>
      </c>
      <c r="N9" s="12">
        <f>SUM(B9:M9)</f>
        <v>0</v>
      </c>
    </row>
    <row r="10" spans="1:16" ht="32.25" customHeight="1" x14ac:dyDescent="0.25">
      <c r="A10" s="21" t="s">
        <v>2</v>
      </c>
      <c r="B10" s="40"/>
      <c r="C10" s="40"/>
      <c r="D10" s="40"/>
      <c r="E10" s="40"/>
      <c r="F10" s="40"/>
      <c r="G10" s="40"/>
      <c r="H10" s="40"/>
      <c r="I10" s="40"/>
      <c r="J10" s="40"/>
      <c r="K10" s="47"/>
      <c r="L10" s="40"/>
      <c r="M10" s="40"/>
      <c r="N10" s="13">
        <f t="shared" ref="N10:N73" si="4">SUM(B10:M10)</f>
        <v>0</v>
      </c>
    </row>
    <row r="11" spans="1:16" ht="34.5" customHeight="1" x14ac:dyDescent="0.25">
      <c r="A11" s="21" t="s">
        <v>3</v>
      </c>
      <c r="B11" s="40"/>
      <c r="C11" s="40"/>
      <c r="D11" s="40"/>
      <c r="E11" s="40"/>
      <c r="F11" s="40"/>
      <c r="G11" s="40"/>
      <c r="H11" s="40"/>
      <c r="I11" s="40"/>
      <c r="J11" s="40"/>
      <c r="K11" s="47"/>
      <c r="L11" s="40"/>
      <c r="M11" s="40"/>
      <c r="N11" s="13">
        <f t="shared" si="4"/>
        <v>0</v>
      </c>
    </row>
    <row r="12" spans="1:16" ht="33" customHeight="1" x14ac:dyDescent="0.25">
      <c r="A12" s="21" t="s">
        <v>4</v>
      </c>
      <c r="B12" s="40"/>
      <c r="C12" s="40"/>
      <c r="D12" s="40"/>
      <c r="E12" s="40"/>
      <c r="F12" s="40"/>
      <c r="G12" s="40"/>
      <c r="H12" s="40"/>
      <c r="I12" s="40"/>
      <c r="J12" s="40"/>
      <c r="K12" s="47"/>
      <c r="L12" s="40"/>
      <c r="M12" s="40"/>
      <c r="N12" s="13">
        <f t="shared" si="4"/>
        <v>0</v>
      </c>
      <c r="O12" s="22"/>
    </row>
    <row r="13" spans="1:16" ht="36.75" customHeight="1" x14ac:dyDescent="0.25">
      <c r="A13" s="21" t="s">
        <v>5</v>
      </c>
      <c r="B13" s="40"/>
      <c r="C13" s="40"/>
      <c r="D13" s="40"/>
      <c r="E13" s="40"/>
      <c r="F13" s="40"/>
      <c r="G13" s="40"/>
      <c r="H13" s="40"/>
      <c r="I13" s="40"/>
      <c r="J13" s="40"/>
      <c r="K13" s="42"/>
      <c r="L13" s="40"/>
      <c r="M13" s="40"/>
      <c r="N13" s="13">
        <f t="shared" si="4"/>
        <v>0</v>
      </c>
    </row>
    <row r="14" spans="1:16" ht="39.75" customHeight="1" x14ac:dyDescent="0.25">
      <c r="A14" s="21" t="s">
        <v>6</v>
      </c>
      <c r="B14" s="40"/>
      <c r="C14" s="40"/>
      <c r="D14" s="40"/>
      <c r="E14" s="40"/>
      <c r="F14" s="40"/>
      <c r="G14" s="40"/>
      <c r="H14" s="40"/>
      <c r="I14" s="40"/>
      <c r="J14" s="40"/>
      <c r="K14" s="47"/>
      <c r="L14" s="40"/>
      <c r="M14" s="40"/>
      <c r="N14" s="13">
        <f t="shared" si="4"/>
        <v>0</v>
      </c>
    </row>
    <row r="15" spans="1:16" ht="29.25" customHeight="1" x14ac:dyDescent="0.25">
      <c r="A15" s="17" t="s">
        <v>7</v>
      </c>
      <c r="B15" s="38">
        <f>SUM(B16:B24)</f>
        <v>0</v>
      </c>
      <c r="C15" s="38">
        <f t="shared" ref="C15:M15" si="5">SUM(C16:C24)</f>
        <v>0</v>
      </c>
      <c r="D15" s="38">
        <f t="shared" si="5"/>
        <v>0</v>
      </c>
      <c r="E15" s="36">
        <f t="shared" si="5"/>
        <v>0</v>
      </c>
      <c r="F15" s="38">
        <f t="shared" si="5"/>
        <v>0</v>
      </c>
      <c r="G15" s="38">
        <f t="shared" si="5"/>
        <v>0</v>
      </c>
      <c r="H15" s="38">
        <f t="shared" si="5"/>
        <v>0</v>
      </c>
      <c r="I15" s="36">
        <f t="shared" si="5"/>
        <v>0</v>
      </c>
      <c r="J15" s="36">
        <f t="shared" si="5"/>
        <v>0</v>
      </c>
      <c r="K15" s="38">
        <f t="shared" si="5"/>
        <v>0</v>
      </c>
      <c r="L15" s="36">
        <f t="shared" si="5"/>
        <v>0</v>
      </c>
      <c r="M15" s="36">
        <f t="shared" si="5"/>
        <v>0</v>
      </c>
      <c r="N15" s="12">
        <f t="shared" si="4"/>
        <v>0</v>
      </c>
    </row>
    <row r="16" spans="1:16" ht="32.25" customHeight="1" x14ac:dyDescent="0.25">
      <c r="A16" s="21" t="s">
        <v>8</v>
      </c>
      <c r="B16" s="40"/>
      <c r="C16" s="40"/>
      <c r="D16" s="40"/>
      <c r="E16" s="40"/>
      <c r="F16" s="40"/>
      <c r="G16" s="40"/>
      <c r="H16" s="40"/>
      <c r="I16" s="40"/>
      <c r="J16" s="40"/>
      <c r="K16" s="47"/>
      <c r="L16" s="40"/>
      <c r="M16" s="40"/>
      <c r="N16" s="13">
        <f t="shared" si="4"/>
        <v>0</v>
      </c>
    </row>
    <row r="17" spans="1:14" ht="29.25" customHeight="1" x14ac:dyDescent="0.25">
      <c r="A17" s="23" t="s">
        <v>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13">
        <f t="shared" si="4"/>
        <v>0</v>
      </c>
    </row>
    <row r="18" spans="1:14" ht="27" customHeight="1" x14ac:dyDescent="0.25">
      <c r="A18" s="21" t="s">
        <v>10</v>
      </c>
      <c r="B18" s="40"/>
      <c r="C18" s="40"/>
      <c r="D18" s="40"/>
      <c r="E18" s="40"/>
      <c r="F18" s="40"/>
      <c r="G18" s="40"/>
      <c r="H18" s="40"/>
      <c r="I18" s="40"/>
      <c r="J18" s="40"/>
      <c r="K18" s="47"/>
      <c r="L18" s="40"/>
      <c r="M18" s="40"/>
      <c r="N18" s="13">
        <f t="shared" si="4"/>
        <v>0</v>
      </c>
    </row>
    <row r="19" spans="1:14" ht="30" customHeight="1" x14ac:dyDescent="0.25">
      <c r="A19" s="21" t="s">
        <v>11</v>
      </c>
      <c r="B19" s="40"/>
      <c r="C19" s="40"/>
      <c r="D19" s="40"/>
      <c r="E19" s="40"/>
      <c r="F19" s="40"/>
      <c r="G19" s="40"/>
      <c r="H19" s="40"/>
      <c r="I19" s="40"/>
      <c r="J19" s="40"/>
      <c r="K19" s="47"/>
      <c r="L19" s="40"/>
      <c r="M19" s="40"/>
      <c r="N19" s="13">
        <f t="shared" si="4"/>
        <v>0</v>
      </c>
    </row>
    <row r="20" spans="1:14" ht="31.5" customHeight="1" x14ac:dyDescent="0.25">
      <c r="A20" s="21" t="s">
        <v>12</v>
      </c>
      <c r="B20" s="40"/>
      <c r="C20" s="40"/>
      <c r="D20" s="40"/>
      <c r="E20" s="40"/>
      <c r="F20" s="40"/>
      <c r="G20" s="40"/>
      <c r="H20" s="40"/>
      <c r="I20" s="40"/>
      <c r="J20" s="40"/>
      <c r="K20" s="47"/>
      <c r="L20" s="40"/>
      <c r="M20" s="40"/>
      <c r="N20" s="13">
        <f t="shared" si="4"/>
        <v>0</v>
      </c>
    </row>
    <row r="21" spans="1:14" ht="32.25" customHeight="1" x14ac:dyDescent="0.25">
      <c r="A21" s="21" t="s">
        <v>13</v>
      </c>
      <c r="B21" s="40"/>
      <c r="C21" s="40"/>
      <c r="D21" s="40"/>
      <c r="E21" s="40"/>
      <c r="F21" s="40"/>
      <c r="G21" s="40"/>
      <c r="H21" s="40"/>
      <c r="I21" s="40"/>
      <c r="J21" s="40"/>
      <c r="K21" s="42"/>
      <c r="L21" s="40"/>
      <c r="M21" s="40"/>
      <c r="N21" s="13">
        <f t="shared" si="4"/>
        <v>0</v>
      </c>
    </row>
    <row r="22" spans="1:14" ht="45" customHeight="1" x14ac:dyDescent="0.25">
      <c r="A22" s="24" t="s">
        <v>14</v>
      </c>
      <c r="B22" s="40"/>
      <c r="C22" s="40"/>
      <c r="D22" s="40"/>
      <c r="E22" s="40"/>
      <c r="F22" s="40"/>
      <c r="G22" s="40"/>
      <c r="H22" s="40"/>
      <c r="I22" s="40"/>
      <c r="J22" s="40"/>
      <c r="K22" s="47"/>
      <c r="L22" s="40"/>
      <c r="M22" s="40"/>
      <c r="N22" s="13">
        <f t="shared" si="4"/>
        <v>0</v>
      </c>
    </row>
    <row r="23" spans="1:14" ht="42.75" customHeight="1" x14ac:dyDescent="0.25">
      <c r="A23" s="24" t="s">
        <v>15</v>
      </c>
      <c r="B23" s="40"/>
      <c r="C23" s="40"/>
      <c r="D23" s="40"/>
      <c r="E23" s="40"/>
      <c r="F23" s="40"/>
      <c r="G23" s="40"/>
      <c r="H23" s="40"/>
      <c r="I23" s="40"/>
      <c r="J23" s="40"/>
      <c r="K23" s="47"/>
      <c r="L23" s="40"/>
      <c r="M23" s="40"/>
      <c r="N23" s="13">
        <f t="shared" si="4"/>
        <v>0</v>
      </c>
    </row>
    <row r="24" spans="1:14" ht="32.25" customHeight="1" x14ac:dyDescent="0.25">
      <c r="A24" s="21" t="s">
        <v>16</v>
      </c>
      <c r="B24" s="40"/>
      <c r="C24" s="40"/>
      <c r="D24" s="40"/>
      <c r="E24" s="40"/>
      <c r="F24" s="40"/>
      <c r="G24" s="40"/>
      <c r="H24" s="40"/>
      <c r="I24" s="40"/>
      <c r="J24" s="40"/>
      <c r="K24" s="42"/>
      <c r="L24" s="40"/>
      <c r="M24" s="40"/>
      <c r="N24" s="13">
        <f t="shared" si="4"/>
        <v>0</v>
      </c>
    </row>
    <row r="25" spans="1:14" ht="27.75" customHeight="1" x14ac:dyDescent="0.25">
      <c r="A25" s="17" t="s">
        <v>17</v>
      </c>
      <c r="B25" s="36">
        <f>SUM(B26:B34)</f>
        <v>0</v>
      </c>
      <c r="C25" s="36">
        <f t="shared" ref="C25:M25" si="6">SUM(C26:C34)</f>
        <v>0</v>
      </c>
      <c r="D25" s="36">
        <f t="shared" si="6"/>
        <v>0</v>
      </c>
      <c r="E25" s="36">
        <f t="shared" si="6"/>
        <v>0</v>
      </c>
      <c r="F25" s="36">
        <f t="shared" si="6"/>
        <v>0</v>
      </c>
      <c r="G25" s="36">
        <f t="shared" si="6"/>
        <v>0</v>
      </c>
      <c r="H25" s="36">
        <f t="shared" si="6"/>
        <v>0</v>
      </c>
      <c r="I25" s="36">
        <f t="shared" si="6"/>
        <v>0</v>
      </c>
      <c r="J25" s="36">
        <f t="shared" si="6"/>
        <v>0</v>
      </c>
      <c r="K25" s="36">
        <f t="shared" si="6"/>
        <v>0</v>
      </c>
      <c r="L25" s="36">
        <f t="shared" si="6"/>
        <v>0</v>
      </c>
      <c r="M25" s="36">
        <f t="shared" si="6"/>
        <v>0</v>
      </c>
      <c r="N25" s="12">
        <f t="shared" si="4"/>
        <v>0</v>
      </c>
    </row>
    <row r="26" spans="1:14" ht="30" customHeight="1" x14ac:dyDescent="0.25">
      <c r="A26" s="24" t="s">
        <v>18</v>
      </c>
      <c r="B26" s="40"/>
      <c r="C26" s="40"/>
      <c r="D26" s="40"/>
      <c r="E26" s="40"/>
      <c r="F26" s="40"/>
      <c r="G26" s="40"/>
      <c r="H26" s="40"/>
      <c r="I26" s="40"/>
      <c r="J26" s="40"/>
      <c r="K26" s="47"/>
      <c r="L26" s="40"/>
      <c r="M26" s="40"/>
      <c r="N26" s="13">
        <f t="shared" si="4"/>
        <v>0</v>
      </c>
    </row>
    <row r="27" spans="1:14" ht="19.5" customHeight="1" x14ac:dyDescent="0.25">
      <c r="A27" s="21" t="s">
        <v>19</v>
      </c>
      <c r="B27" s="40"/>
      <c r="C27" s="40"/>
      <c r="D27" s="40"/>
      <c r="E27" s="40"/>
      <c r="F27" s="40"/>
      <c r="G27" s="40"/>
      <c r="H27" s="40"/>
      <c r="I27" s="40"/>
      <c r="J27" s="40"/>
      <c r="K27" s="47"/>
      <c r="L27" s="40"/>
      <c r="M27" s="40"/>
      <c r="N27" s="13">
        <f t="shared" si="4"/>
        <v>0</v>
      </c>
    </row>
    <row r="28" spans="1:14" ht="34.5" customHeight="1" x14ac:dyDescent="0.25">
      <c r="A28" s="21" t="s">
        <v>20</v>
      </c>
      <c r="B28" s="40"/>
      <c r="C28" s="40"/>
      <c r="D28" s="40"/>
      <c r="E28" s="40"/>
      <c r="F28" s="40"/>
      <c r="G28" s="40"/>
      <c r="H28" s="40"/>
      <c r="I28" s="40"/>
      <c r="J28" s="40"/>
      <c r="K28" s="47"/>
      <c r="L28" s="40"/>
      <c r="M28" s="40"/>
      <c r="N28" s="13">
        <f t="shared" si="4"/>
        <v>0</v>
      </c>
    </row>
    <row r="29" spans="1:14" ht="34.5" customHeight="1" x14ac:dyDescent="0.25">
      <c r="A29" s="21" t="s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13">
        <f t="shared" si="4"/>
        <v>0</v>
      </c>
    </row>
    <row r="30" spans="1:14" ht="34.5" customHeight="1" x14ac:dyDescent="0.25">
      <c r="A30" s="21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7"/>
      <c r="L30" s="40"/>
      <c r="M30" s="40"/>
      <c r="N30" s="13">
        <f t="shared" si="4"/>
        <v>0</v>
      </c>
    </row>
    <row r="31" spans="1:14" ht="42.75" customHeight="1" x14ac:dyDescent="0.25">
      <c r="A31" s="21" t="s">
        <v>23</v>
      </c>
      <c r="B31" s="40"/>
      <c r="C31" s="40"/>
      <c r="D31" s="40"/>
      <c r="E31" s="40"/>
      <c r="F31" s="40"/>
      <c r="G31" s="40"/>
      <c r="H31" s="40"/>
      <c r="I31" s="40"/>
      <c r="J31" s="40"/>
      <c r="K31" s="47"/>
      <c r="L31" s="40"/>
      <c r="M31" s="40"/>
      <c r="N31" s="13">
        <f t="shared" si="4"/>
        <v>0</v>
      </c>
    </row>
    <row r="32" spans="1:14" ht="38.25" customHeight="1" x14ac:dyDescent="0.25">
      <c r="A32" s="21" t="s">
        <v>24</v>
      </c>
      <c r="B32" s="40"/>
      <c r="C32" s="40"/>
      <c r="D32" s="40"/>
      <c r="E32" s="40"/>
      <c r="F32" s="40"/>
      <c r="G32" s="40"/>
      <c r="H32" s="40"/>
      <c r="I32" s="40"/>
      <c r="J32" s="40"/>
      <c r="K32" s="47"/>
      <c r="L32" s="40"/>
      <c r="M32" s="40"/>
      <c r="N32" s="13">
        <f t="shared" si="4"/>
        <v>0</v>
      </c>
    </row>
    <row r="33" spans="1:14" ht="40.5" customHeight="1" x14ac:dyDescent="0.25">
      <c r="A33" s="21" t="s">
        <v>25</v>
      </c>
      <c r="B33" s="42"/>
      <c r="C33" s="40"/>
      <c r="D33" s="40"/>
      <c r="E33" s="40"/>
      <c r="F33" s="40"/>
      <c r="G33" s="40"/>
      <c r="H33" s="40"/>
      <c r="I33" s="40"/>
      <c r="J33" s="40"/>
      <c r="K33" s="42"/>
      <c r="L33" s="40"/>
      <c r="M33" s="40"/>
      <c r="N33" s="13">
        <f t="shared" si="4"/>
        <v>0</v>
      </c>
    </row>
    <row r="34" spans="1:14" ht="24.75" customHeight="1" x14ac:dyDescent="0.25">
      <c r="A34" s="21" t="s">
        <v>26</v>
      </c>
      <c r="B34" s="40"/>
      <c r="C34" s="40"/>
      <c r="D34" s="40"/>
      <c r="E34" s="40"/>
      <c r="F34" s="40"/>
      <c r="G34" s="40"/>
      <c r="H34" s="40"/>
      <c r="I34" s="40"/>
      <c r="J34" s="40"/>
      <c r="K34" s="47"/>
      <c r="L34" s="40"/>
      <c r="M34" s="40"/>
      <c r="N34" s="13">
        <f t="shared" si="4"/>
        <v>0</v>
      </c>
    </row>
    <row r="35" spans="1:14" ht="33" customHeight="1" x14ac:dyDescent="0.25">
      <c r="A35" s="17" t="s">
        <v>27</v>
      </c>
      <c r="B35" s="36">
        <f>SUM(B36:B43)</f>
        <v>0</v>
      </c>
      <c r="C35" s="36">
        <f t="shared" ref="C35:M35" si="7">SUM(C36:C43)</f>
        <v>0</v>
      </c>
      <c r="D35" s="36">
        <f t="shared" si="7"/>
        <v>0</v>
      </c>
      <c r="E35" s="36">
        <f t="shared" si="7"/>
        <v>0</v>
      </c>
      <c r="F35" s="36">
        <f t="shared" si="7"/>
        <v>0</v>
      </c>
      <c r="G35" s="36">
        <f t="shared" si="7"/>
        <v>0</v>
      </c>
      <c r="H35" s="36">
        <f t="shared" si="7"/>
        <v>0</v>
      </c>
      <c r="I35" s="36">
        <f t="shared" si="7"/>
        <v>0</v>
      </c>
      <c r="J35" s="36">
        <f t="shared" si="7"/>
        <v>0</v>
      </c>
      <c r="K35" s="36">
        <f t="shared" si="7"/>
        <v>0</v>
      </c>
      <c r="L35" s="36">
        <f t="shared" si="7"/>
        <v>0</v>
      </c>
      <c r="M35" s="36">
        <f t="shared" si="7"/>
        <v>0</v>
      </c>
      <c r="N35" s="12">
        <f t="shared" si="4"/>
        <v>0</v>
      </c>
    </row>
    <row r="36" spans="1:14" ht="30" customHeight="1" x14ac:dyDescent="0.25">
      <c r="A36" s="21" t="s">
        <v>28</v>
      </c>
      <c r="B36" s="40"/>
      <c r="C36" s="40"/>
      <c r="D36" s="40"/>
      <c r="E36" s="40"/>
      <c r="F36" s="40"/>
      <c r="G36" s="40"/>
      <c r="H36" s="40"/>
      <c r="I36" s="40"/>
      <c r="J36" s="40"/>
      <c r="K36" s="47"/>
      <c r="L36" s="40"/>
      <c r="M36" s="40"/>
      <c r="N36" s="13">
        <f t="shared" si="4"/>
        <v>0</v>
      </c>
    </row>
    <row r="37" spans="1:14" ht="44.25" customHeight="1" x14ac:dyDescent="0.25">
      <c r="A37" s="21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2"/>
      <c r="L37" s="40"/>
      <c r="M37" s="40"/>
      <c r="N37" s="13">
        <f t="shared" si="4"/>
        <v>0</v>
      </c>
    </row>
    <row r="38" spans="1:14" ht="45.75" customHeight="1" x14ac:dyDescent="0.25">
      <c r="A38" s="21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2"/>
      <c r="L38" s="40"/>
      <c r="M38" s="40"/>
      <c r="N38" s="13">
        <f t="shared" si="4"/>
        <v>0</v>
      </c>
    </row>
    <row r="39" spans="1:14" ht="38.25" customHeight="1" x14ac:dyDescent="0.25">
      <c r="A39" s="21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2"/>
      <c r="L39" s="40"/>
      <c r="M39" s="40"/>
      <c r="N39" s="13">
        <f t="shared" si="4"/>
        <v>0</v>
      </c>
    </row>
    <row r="40" spans="1:14" ht="39.75" customHeight="1" x14ac:dyDescent="0.25">
      <c r="A40" s="21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2"/>
      <c r="L40" s="40"/>
      <c r="M40" s="40"/>
      <c r="N40" s="13">
        <f t="shared" si="4"/>
        <v>0</v>
      </c>
    </row>
    <row r="41" spans="1:14" ht="34.5" customHeight="1" x14ac:dyDescent="0.25">
      <c r="A41" s="21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2"/>
      <c r="L41" s="40"/>
      <c r="M41" s="40"/>
      <c r="N41" s="13">
        <f t="shared" si="4"/>
        <v>0</v>
      </c>
    </row>
    <row r="42" spans="1:14" ht="40.5" customHeight="1" x14ac:dyDescent="0.25">
      <c r="A42" s="21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2"/>
      <c r="L42" s="40"/>
      <c r="M42" s="40"/>
      <c r="N42" s="13">
        <f t="shared" si="4"/>
        <v>0</v>
      </c>
    </row>
    <row r="43" spans="1:14" ht="36.75" customHeight="1" x14ac:dyDescent="0.25">
      <c r="A43" s="21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2"/>
      <c r="L43" s="40"/>
      <c r="M43" s="40"/>
      <c r="N43" s="13">
        <f t="shared" si="4"/>
        <v>0</v>
      </c>
    </row>
    <row r="44" spans="1:14" ht="30" customHeight="1" x14ac:dyDescent="0.25">
      <c r="A44" s="17" t="s">
        <v>36</v>
      </c>
      <c r="B44" s="36">
        <f>SUM(B45:B50)</f>
        <v>0</v>
      </c>
      <c r="C44" s="36">
        <f t="shared" ref="C44:M44" si="8">SUM(C45:C50)</f>
        <v>0</v>
      </c>
      <c r="D44" s="36">
        <f t="shared" si="8"/>
        <v>0</v>
      </c>
      <c r="E44" s="36">
        <f t="shared" si="8"/>
        <v>0</v>
      </c>
      <c r="F44" s="36">
        <f t="shared" si="8"/>
        <v>0</v>
      </c>
      <c r="G44" s="36">
        <f t="shared" si="8"/>
        <v>0</v>
      </c>
      <c r="H44" s="36">
        <f t="shared" si="8"/>
        <v>0</v>
      </c>
      <c r="I44" s="36">
        <f t="shared" si="8"/>
        <v>0</v>
      </c>
      <c r="J44" s="36">
        <f t="shared" si="8"/>
        <v>0</v>
      </c>
      <c r="K44" s="36">
        <f t="shared" si="8"/>
        <v>0</v>
      </c>
      <c r="L44" s="36">
        <f t="shared" si="8"/>
        <v>0</v>
      </c>
      <c r="M44" s="36">
        <f t="shared" si="8"/>
        <v>0</v>
      </c>
      <c r="N44" s="13">
        <f t="shared" si="4"/>
        <v>0</v>
      </c>
    </row>
    <row r="45" spans="1:14" ht="37.5" customHeight="1" x14ac:dyDescent="0.25">
      <c r="A45" s="21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2"/>
      <c r="L45" s="40"/>
      <c r="M45" s="40"/>
      <c r="N45" s="13">
        <f t="shared" si="4"/>
        <v>0</v>
      </c>
    </row>
    <row r="46" spans="1:14" ht="42" customHeight="1" x14ac:dyDescent="0.25">
      <c r="A46" s="21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2"/>
      <c r="L46" s="40"/>
      <c r="M46" s="40"/>
      <c r="N46" s="13">
        <f t="shared" si="4"/>
        <v>0</v>
      </c>
    </row>
    <row r="47" spans="1:14" ht="37.5" customHeight="1" x14ac:dyDescent="0.25">
      <c r="A47" s="21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2"/>
      <c r="L47" s="40"/>
      <c r="M47" s="40"/>
      <c r="N47" s="13">
        <f t="shared" si="4"/>
        <v>0</v>
      </c>
    </row>
    <row r="48" spans="1:14" ht="36.75" customHeight="1" x14ac:dyDescent="0.25">
      <c r="A48" s="21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2"/>
      <c r="L48" s="40"/>
      <c r="M48" s="40"/>
      <c r="N48" s="13">
        <f t="shared" si="4"/>
        <v>0</v>
      </c>
    </row>
    <row r="49" spans="1:14" ht="38.25" customHeight="1" x14ac:dyDescent="0.25">
      <c r="A49" s="21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2"/>
      <c r="L49" s="40"/>
      <c r="M49" s="40"/>
      <c r="N49" s="13">
        <f t="shared" si="4"/>
        <v>0</v>
      </c>
    </row>
    <row r="50" spans="1:14" ht="49.5" customHeight="1" x14ac:dyDescent="0.25">
      <c r="A50" s="21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2"/>
      <c r="L50" s="40"/>
      <c r="M50" s="40"/>
      <c r="N50" s="13">
        <f t="shared" si="4"/>
        <v>0</v>
      </c>
    </row>
    <row r="51" spans="1:14" ht="30" customHeight="1" x14ac:dyDescent="0.25">
      <c r="A51" s="17" t="s">
        <v>43</v>
      </c>
      <c r="B51" s="36">
        <f>SUM(B52:B60)</f>
        <v>0</v>
      </c>
      <c r="C51" s="36">
        <f t="shared" ref="C51:M51" si="9">SUM(C52:C60)</f>
        <v>0</v>
      </c>
      <c r="D51" s="36">
        <f t="shared" si="9"/>
        <v>0</v>
      </c>
      <c r="E51" s="36">
        <f t="shared" si="9"/>
        <v>0</v>
      </c>
      <c r="F51" s="36">
        <f t="shared" si="9"/>
        <v>0</v>
      </c>
      <c r="G51" s="36">
        <f t="shared" si="9"/>
        <v>0</v>
      </c>
      <c r="H51" s="36">
        <f t="shared" si="9"/>
        <v>0</v>
      </c>
      <c r="I51" s="36">
        <f t="shared" si="9"/>
        <v>0</v>
      </c>
      <c r="J51" s="36">
        <f t="shared" si="9"/>
        <v>0</v>
      </c>
      <c r="K51" s="36">
        <f t="shared" si="9"/>
        <v>0</v>
      </c>
      <c r="L51" s="36">
        <f t="shared" si="9"/>
        <v>0</v>
      </c>
      <c r="M51" s="36">
        <f t="shared" si="9"/>
        <v>0</v>
      </c>
      <c r="N51" s="12">
        <f t="shared" si="4"/>
        <v>0</v>
      </c>
    </row>
    <row r="52" spans="1:14" ht="30" customHeight="1" x14ac:dyDescent="0.25">
      <c r="A52" s="21" t="s">
        <v>44</v>
      </c>
      <c r="B52" s="40"/>
      <c r="C52" s="40"/>
      <c r="D52" s="40"/>
      <c r="E52" s="40"/>
      <c r="F52" s="40"/>
      <c r="G52" s="40"/>
      <c r="H52" s="40"/>
      <c r="I52" s="40"/>
      <c r="J52" s="40"/>
      <c r="K52" s="42"/>
      <c r="L52" s="40"/>
      <c r="M52" s="40"/>
      <c r="N52" s="13">
        <f t="shared" si="4"/>
        <v>0</v>
      </c>
    </row>
    <row r="53" spans="1:14" ht="36.75" customHeight="1" x14ac:dyDescent="0.25">
      <c r="A53" s="21" t="s">
        <v>45</v>
      </c>
      <c r="B53" s="40"/>
      <c r="C53" s="40"/>
      <c r="D53" s="40"/>
      <c r="E53" s="40"/>
      <c r="F53" s="40"/>
      <c r="G53" s="40"/>
      <c r="H53" s="40"/>
      <c r="I53" s="40"/>
      <c r="J53" s="40"/>
      <c r="K53" s="42"/>
      <c r="L53" s="40"/>
      <c r="M53" s="40"/>
      <c r="N53" s="13">
        <f t="shared" si="4"/>
        <v>0</v>
      </c>
    </row>
    <row r="54" spans="1:14" ht="41.25" customHeight="1" x14ac:dyDescent="0.25">
      <c r="A54" s="21" t="s">
        <v>46</v>
      </c>
      <c r="B54" s="40"/>
      <c r="C54" s="40"/>
      <c r="D54" s="40"/>
      <c r="E54" s="40"/>
      <c r="F54" s="40"/>
      <c r="G54" s="40"/>
      <c r="H54" s="40"/>
      <c r="I54" s="40"/>
      <c r="J54" s="40"/>
      <c r="K54" s="42"/>
      <c r="L54" s="40"/>
      <c r="M54" s="40"/>
      <c r="N54" s="13">
        <f t="shared" si="4"/>
        <v>0</v>
      </c>
    </row>
    <row r="55" spans="1:14" ht="34.5" customHeight="1" x14ac:dyDescent="0.25">
      <c r="A55" s="21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7"/>
      <c r="L55" s="40"/>
      <c r="M55" s="40"/>
      <c r="N55" s="13">
        <f t="shared" si="4"/>
        <v>0</v>
      </c>
    </row>
    <row r="56" spans="1:14" ht="42.75" customHeight="1" x14ac:dyDescent="0.25">
      <c r="A56" s="21" t="s">
        <v>48</v>
      </c>
      <c r="B56" s="40"/>
      <c r="C56" s="40"/>
      <c r="D56" s="40"/>
      <c r="E56" s="40"/>
      <c r="F56" s="40"/>
      <c r="G56" s="40"/>
      <c r="H56" s="40"/>
      <c r="I56" s="40"/>
      <c r="J56" s="40"/>
      <c r="K56" s="47"/>
      <c r="L56" s="40"/>
      <c r="M56" s="40"/>
      <c r="N56" s="13">
        <f t="shared" si="4"/>
        <v>0</v>
      </c>
    </row>
    <row r="57" spans="1:14" ht="24" customHeight="1" x14ac:dyDescent="0.25">
      <c r="A57" s="21" t="s">
        <v>49</v>
      </c>
      <c r="B57" s="40"/>
      <c r="C57" s="40"/>
      <c r="D57" s="40"/>
      <c r="E57" s="40"/>
      <c r="F57" s="40"/>
      <c r="G57" s="40"/>
      <c r="H57" s="40"/>
      <c r="I57" s="40"/>
      <c r="J57" s="40"/>
      <c r="K57" s="42"/>
      <c r="L57" s="40"/>
      <c r="M57" s="40"/>
      <c r="N57" s="13">
        <f t="shared" si="4"/>
        <v>0</v>
      </c>
    </row>
    <row r="58" spans="1:14" ht="26.25" customHeight="1" x14ac:dyDescent="0.25">
      <c r="A58" s="21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2"/>
      <c r="L58" s="40"/>
      <c r="M58" s="40"/>
      <c r="N58" s="13">
        <f t="shared" si="4"/>
        <v>0</v>
      </c>
    </row>
    <row r="59" spans="1:14" ht="27" customHeight="1" x14ac:dyDescent="0.25">
      <c r="A59" s="21" t="s">
        <v>51</v>
      </c>
      <c r="B59" s="40"/>
      <c r="C59" s="40"/>
      <c r="D59" s="40"/>
      <c r="E59" s="40"/>
      <c r="F59" s="40"/>
      <c r="G59" s="40"/>
      <c r="H59" s="40"/>
      <c r="I59" s="40"/>
      <c r="J59" s="40"/>
      <c r="K59" s="42"/>
      <c r="L59" s="40"/>
      <c r="M59" s="40"/>
      <c r="N59" s="13">
        <f t="shared" si="4"/>
        <v>0</v>
      </c>
    </row>
    <row r="60" spans="1:14" ht="42" customHeight="1" x14ac:dyDescent="0.25">
      <c r="A60" s="21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2"/>
      <c r="L60" s="40"/>
      <c r="M60" s="40"/>
      <c r="N60" s="13">
        <f t="shared" si="4"/>
        <v>0</v>
      </c>
    </row>
    <row r="61" spans="1:14" ht="34.5" customHeight="1" x14ac:dyDescent="0.25">
      <c r="A61" s="17" t="s">
        <v>53</v>
      </c>
      <c r="B61" s="36">
        <f>SUM(B62:B65)</f>
        <v>0</v>
      </c>
      <c r="C61" s="36">
        <f t="shared" ref="C61:M61" si="10">SUM(C62:C65)</f>
        <v>0</v>
      </c>
      <c r="D61" s="36">
        <f t="shared" si="10"/>
        <v>0</v>
      </c>
      <c r="E61" s="36">
        <f t="shared" si="10"/>
        <v>0</v>
      </c>
      <c r="F61" s="36">
        <f t="shared" si="10"/>
        <v>0</v>
      </c>
      <c r="G61" s="36">
        <f t="shared" si="10"/>
        <v>0</v>
      </c>
      <c r="H61" s="36">
        <f t="shared" si="10"/>
        <v>0</v>
      </c>
      <c r="I61" s="36">
        <f t="shared" si="10"/>
        <v>0</v>
      </c>
      <c r="J61" s="36">
        <f t="shared" si="10"/>
        <v>0</v>
      </c>
      <c r="K61" s="36">
        <f t="shared" si="10"/>
        <v>0</v>
      </c>
      <c r="L61" s="36">
        <f t="shared" si="10"/>
        <v>0</v>
      </c>
      <c r="M61" s="36">
        <f t="shared" si="10"/>
        <v>0</v>
      </c>
      <c r="N61" s="12">
        <f t="shared" si="4"/>
        <v>0</v>
      </c>
    </row>
    <row r="62" spans="1:14" ht="27.75" customHeight="1" x14ac:dyDescent="0.25">
      <c r="A62" s="21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2"/>
      <c r="L62" s="40"/>
      <c r="M62" s="40"/>
      <c r="N62" s="13">
        <f t="shared" si="4"/>
        <v>0</v>
      </c>
    </row>
    <row r="63" spans="1:14" ht="27.75" customHeight="1" x14ac:dyDescent="0.25">
      <c r="A63" s="21" t="s">
        <v>55</v>
      </c>
      <c r="B63" s="40"/>
      <c r="C63" s="40"/>
      <c r="D63" s="40"/>
      <c r="E63" s="40"/>
      <c r="F63" s="40"/>
      <c r="G63" s="40"/>
      <c r="H63" s="40"/>
      <c r="I63" s="40"/>
      <c r="J63" s="40"/>
      <c r="K63" s="47"/>
      <c r="L63" s="40"/>
      <c r="M63" s="40"/>
      <c r="N63" s="13">
        <f t="shared" si="4"/>
        <v>0</v>
      </c>
    </row>
    <row r="64" spans="1:14" ht="40.5" customHeight="1" x14ac:dyDescent="0.25">
      <c r="A64" s="21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2"/>
      <c r="L64" s="40"/>
      <c r="M64" s="40"/>
      <c r="N64" s="13">
        <f t="shared" si="4"/>
        <v>0</v>
      </c>
    </row>
    <row r="65" spans="1:14" ht="54" customHeight="1" x14ac:dyDescent="0.25">
      <c r="A65" s="21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2"/>
      <c r="L65" s="40"/>
      <c r="M65" s="40"/>
      <c r="N65" s="13">
        <f t="shared" si="4"/>
        <v>0</v>
      </c>
    </row>
    <row r="66" spans="1:14" ht="39.75" customHeight="1" x14ac:dyDescent="0.25">
      <c r="A66" s="17" t="s">
        <v>58</v>
      </c>
      <c r="B66" s="40">
        <f>SUM(B67:B68)</f>
        <v>0</v>
      </c>
      <c r="C66" s="40">
        <f t="shared" ref="C66:E66" si="11">SUM(C67:C68)</f>
        <v>0</v>
      </c>
      <c r="D66" s="40">
        <f t="shared" si="11"/>
        <v>0</v>
      </c>
      <c r="E66" s="40">
        <f t="shared" si="11"/>
        <v>0</v>
      </c>
      <c r="F66" s="36"/>
      <c r="G66" s="36"/>
      <c r="H66" s="36"/>
      <c r="I66" s="40"/>
      <c r="J66" s="40"/>
      <c r="K66" s="42"/>
      <c r="L66" s="40"/>
      <c r="M66" s="40"/>
      <c r="N66" s="13">
        <f t="shared" si="4"/>
        <v>0</v>
      </c>
    </row>
    <row r="67" spans="1:14" ht="30" customHeight="1" x14ac:dyDescent="0.25">
      <c r="A67" s="21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2"/>
      <c r="L67" s="40"/>
      <c r="M67" s="40"/>
      <c r="N67" s="13">
        <f t="shared" si="4"/>
        <v>0</v>
      </c>
    </row>
    <row r="68" spans="1:14" ht="42" customHeight="1" x14ac:dyDescent="0.25">
      <c r="A68" s="21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2"/>
      <c r="L68" s="40"/>
      <c r="M68" s="40"/>
      <c r="N68" s="13">
        <f t="shared" si="4"/>
        <v>0</v>
      </c>
    </row>
    <row r="69" spans="1:14" ht="30.75" customHeight="1" x14ac:dyDescent="0.25">
      <c r="A69" s="17" t="s">
        <v>61</v>
      </c>
      <c r="B69" s="40">
        <f>SUM(B70:B72)</f>
        <v>0</v>
      </c>
      <c r="C69" s="40">
        <f t="shared" ref="C69:E69" si="12">SUM(C70:C72)</f>
        <v>0</v>
      </c>
      <c r="D69" s="40">
        <f t="shared" si="12"/>
        <v>0</v>
      </c>
      <c r="E69" s="40">
        <f t="shared" si="12"/>
        <v>0</v>
      </c>
      <c r="F69" s="36"/>
      <c r="G69" s="36"/>
      <c r="H69" s="36"/>
      <c r="I69" s="40"/>
      <c r="J69" s="40"/>
      <c r="K69" s="42"/>
      <c r="L69" s="40"/>
      <c r="M69" s="40"/>
      <c r="N69" s="13">
        <f t="shared" si="4"/>
        <v>0</v>
      </c>
    </row>
    <row r="70" spans="1:14" ht="35.25" customHeight="1" x14ac:dyDescent="0.25">
      <c r="A70" s="21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2"/>
      <c r="L70" s="40"/>
      <c r="M70" s="40"/>
      <c r="N70" s="13">
        <f t="shared" si="4"/>
        <v>0</v>
      </c>
    </row>
    <row r="71" spans="1:14" ht="33" customHeight="1" x14ac:dyDescent="0.25">
      <c r="A71" s="21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2"/>
      <c r="L71" s="40"/>
      <c r="M71" s="40"/>
      <c r="N71" s="13">
        <f t="shared" si="4"/>
        <v>0</v>
      </c>
    </row>
    <row r="72" spans="1:14" ht="42.75" customHeight="1" x14ac:dyDescent="0.25">
      <c r="A72" s="21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2"/>
      <c r="L72" s="40"/>
      <c r="M72" s="40"/>
      <c r="N72" s="13">
        <f t="shared" si="4"/>
        <v>0</v>
      </c>
    </row>
    <row r="73" spans="1:14" ht="30" customHeight="1" x14ac:dyDescent="0.25">
      <c r="A73" s="18" t="s">
        <v>67</v>
      </c>
      <c r="B73" s="34"/>
      <c r="C73" s="34"/>
      <c r="D73" s="34"/>
      <c r="E73" s="34"/>
      <c r="F73" s="33"/>
      <c r="G73" s="33"/>
      <c r="H73" s="33"/>
      <c r="I73" s="34"/>
      <c r="J73" s="34"/>
      <c r="K73" s="33"/>
      <c r="L73" s="34"/>
      <c r="M73" s="34"/>
      <c r="N73" s="13">
        <f t="shared" si="4"/>
        <v>0</v>
      </c>
    </row>
    <row r="74" spans="1:14" ht="45" customHeight="1" x14ac:dyDescent="0.25">
      <c r="A74" s="17" t="s">
        <v>68</v>
      </c>
      <c r="B74" s="36"/>
      <c r="C74" s="36"/>
      <c r="D74" s="36"/>
      <c r="E74" s="36"/>
      <c r="F74" s="37"/>
      <c r="G74" s="37"/>
      <c r="H74" s="37"/>
      <c r="I74" s="40"/>
      <c r="J74" s="40"/>
      <c r="K74" s="42"/>
      <c r="L74" s="40"/>
      <c r="M74" s="40"/>
      <c r="N74" s="13">
        <f t="shared" ref="N74:N81" si="13">SUM(B74:M74)</f>
        <v>0</v>
      </c>
    </row>
    <row r="75" spans="1:14" ht="37.5" customHeight="1" x14ac:dyDescent="0.25">
      <c r="A75" s="21" t="s">
        <v>69</v>
      </c>
      <c r="B75" s="40"/>
      <c r="C75" s="40"/>
      <c r="D75" s="40"/>
      <c r="E75" s="40"/>
      <c r="F75" s="41"/>
      <c r="G75" s="41"/>
      <c r="H75" s="41"/>
      <c r="I75" s="40"/>
      <c r="J75" s="40"/>
      <c r="K75" s="42"/>
      <c r="L75" s="40"/>
      <c r="M75" s="40"/>
      <c r="N75" s="13">
        <f t="shared" si="13"/>
        <v>0</v>
      </c>
    </row>
    <row r="76" spans="1:14" ht="40.5" customHeight="1" x14ac:dyDescent="0.25">
      <c r="A76" s="21" t="s">
        <v>70</v>
      </c>
      <c r="B76" s="40"/>
      <c r="C76" s="40"/>
      <c r="D76" s="40"/>
      <c r="E76" s="40"/>
      <c r="F76" s="41"/>
      <c r="G76" s="41"/>
      <c r="H76" s="41"/>
      <c r="I76" s="40"/>
      <c r="J76" s="40"/>
      <c r="K76" s="42"/>
      <c r="L76" s="40"/>
      <c r="M76" s="40"/>
      <c r="N76" s="13">
        <f t="shared" si="13"/>
        <v>0</v>
      </c>
    </row>
    <row r="77" spans="1:14" ht="36.75" customHeight="1" x14ac:dyDescent="0.25">
      <c r="A77" s="17" t="s">
        <v>71</v>
      </c>
      <c r="B77" s="36"/>
      <c r="C77" s="36"/>
      <c r="D77" s="36"/>
      <c r="E77" s="36"/>
      <c r="F77" s="37"/>
      <c r="G77" s="37"/>
      <c r="H77" s="37"/>
      <c r="I77" s="40"/>
      <c r="J77" s="40"/>
      <c r="K77" s="42"/>
      <c r="L77" s="40"/>
      <c r="M77" s="40"/>
      <c r="N77" s="13">
        <f t="shared" si="13"/>
        <v>0</v>
      </c>
    </row>
    <row r="78" spans="1:14" ht="38.25" customHeight="1" x14ac:dyDescent="0.25">
      <c r="A78" s="21" t="s">
        <v>72</v>
      </c>
      <c r="B78" s="40"/>
      <c r="C78" s="40"/>
      <c r="D78" s="40"/>
      <c r="E78" s="40"/>
      <c r="F78" s="41"/>
      <c r="G78" s="41"/>
      <c r="H78" s="41"/>
      <c r="I78" s="40"/>
      <c r="J78" s="40"/>
      <c r="K78" s="42"/>
      <c r="L78" s="40"/>
      <c r="M78" s="40"/>
      <c r="N78" s="13">
        <f t="shared" si="13"/>
        <v>0</v>
      </c>
    </row>
    <row r="79" spans="1:14" ht="45.75" customHeight="1" x14ac:dyDescent="0.25">
      <c r="A79" s="21" t="s">
        <v>73</v>
      </c>
      <c r="B79" s="40"/>
      <c r="C79" s="40"/>
      <c r="D79" s="40"/>
      <c r="E79" s="40"/>
      <c r="F79" s="41"/>
      <c r="G79" s="41"/>
      <c r="H79" s="41"/>
      <c r="I79" s="40"/>
      <c r="J79" s="40"/>
      <c r="K79" s="42"/>
      <c r="L79" s="40"/>
      <c r="M79" s="40"/>
      <c r="N79" s="13">
        <f t="shared" si="13"/>
        <v>0</v>
      </c>
    </row>
    <row r="80" spans="1:14" ht="36.75" customHeight="1" x14ac:dyDescent="0.25">
      <c r="A80" s="17" t="s">
        <v>74</v>
      </c>
      <c r="B80" s="40"/>
      <c r="C80" s="40"/>
      <c r="D80" s="36"/>
      <c r="E80" s="36"/>
      <c r="F80" s="37"/>
      <c r="G80" s="37"/>
      <c r="H80" s="37"/>
      <c r="I80" s="40"/>
      <c r="J80" s="40"/>
      <c r="K80" s="42"/>
      <c r="L80" s="40"/>
      <c r="M80" s="40"/>
      <c r="N80" s="13">
        <f t="shared" si="13"/>
        <v>0</v>
      </c>
    </row>
    <row r="81" spans="1:14" ht="45" customHeight="1" x14ac:dyDescent="0.25">
      <c r="A81" s="21" t="s">
        <v>75</v>
      </c>
      <c r="B81" s="44"/>
      <c r="C81" s="40"/>
      <c r="D81" s="40"/>
      <c r="E81" s="40"/>
      <c r="F81" s="41"/>
      <c r="G81" s="41"/>
      <c r="H81" s="41"/>
      <c r="I81" s="40"/>
      <c r="J81" s="40"/>
      <c r="K81" s="42"/>
      <c r="L81" s="40"/>
      <c r="M81" s="40"/>
      <c r="N81" s="13">
        <f t="shared" si="13"/>
        <v>0</v>
      </c>
    </row>
    <row r="82" spans="1:14" ht="34.5" customHeight="1" x14ac:dyDescent="0.25">
      <c r="A82" s="2" t="s">
        <v>65</v>
      </c>
      <c r="B82" s="46">
        <f t="shared" ref="B82:C82" si="14">+B8</f>
        <v>0</v>
      </c>
      <c r="C82" s="46">
        <f t="shared" si="14"/>
        <v>0</v>
      </c>
      <c r="D82" s="46">
        <f>+D8</f>
        <v>0</v>
      </c>
      <c r="E82" s="46">
        <f>+E8</f>
        <v>0</v>
      </c>
      <c r="F82" s="46">
        <f t="shared" ref="F82:M82" si="15">+F8</f>
        <v>0</v>
      </c>
      <c r="G82" s="46">
        <f t="shared" si="15"/>
        <v>0</v>
      </c>
      <c r="H82" s="46">
        <f t="shared" si="15"/>
        <v>0</v>
      </c>
      <c r="I82" s="46">
        <f t="shared" si="15"/>
        <v>0</v>
      </c>
      <c r="J82" s="46">
        <f t="shared" si="15"/>
        <v>0</v>
      </c>
      <c r="K82" s="46">
        <f t="shared" si="15"/>
        <v>0</v>
      </c>
      <c r="L82" s="46">
        <f t="shared" si="15"/>
        <v>0</v>
      </c>
      <c r="M82" s="46">
        <f t="shared" si="15"/>
        <v>0</v>
      </c>
      <c r="N82" s="15">
        <f t="shared" ref="N82" si="16">+N8</f>
        <v>0</v>
      </c>
    </row>
    <row r="83" spans="1:14" x14ac:dyDescent="0.25">
      <c r="B83" s="13"/>
      <c r="C83" s="13"/>
      <c r="D83" s="13"/>
      <c r="E83" s="25"/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2025-09-09T14:01:54Z</cp:lastPrinted>
  <dcterms:created xsi:type="dcterms:W3CDTF">2021-07-29T18:58:50Z</dcterms:created>
  <dcterms:modified xsi:type="dcterms:W3CDTF">2025-09-09T14:02:11Z</dcterms:modified>
</cp:coreProperties>
</file>